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5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marina_suzuki_hca_wa_gov/Documents/Documents/PROJECT/2023.08 Cost Saving Calculation/Shared Files/"/>
    </mc:Choice>
  </mc:AlternateContent>
  <xr:revisionPtr revIDLastSave="50" documentId="8_{04946E34-8AB9-458C-ABC6-B1D74D98FA92}" xr6:coauthVersionLast="47" xr6:coauthVersionMax="47" xr10:uidLastSave="{49C4B94F-1F23-4143-AEA8-1CFE0CB8E4A2}"/>
  <bookViews>
    <workbookView xWindow="-110" yWindow="-110" windowWidth="38620" windowHeight="21220" xr2:uid="{00000000-000D-0000-FFFF-FFFF00000000}"/>
  </bookViews>
  <sheets>
    <sheet name="Summary Calculation Per Plan" sheetId="1" r:id="rId1"/>
    <sheet name="Carrier Data Form" sheetId="3" r:id="rId2"/>
    <sheet name="Sheet2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P10" i="1"/>
  <c r="P11" i="1"/>
  <c r="P9" i="1"/>
  <c r="M10" i="1"/>
  <c r="Q10" i="1" s="1"/>
  <c r="M11" i="1"/>
  <c r="Q11" i="1" s="1"/>
  <c r="M9" i="1"/>
  <c r="Q9" i="1" s="1"/>
  <c r="I10" i="1"/>
  <c r="I11" i="1"/>
  <c r="I9" i="1"/>
  <c r="J9" i="1" s="1"/>
  <c r="J10" i="1"/>
  <c r="U11" i="1"/>
  <c r="U10" i="1"/>
  <c r="U9" i="1"/>
  <c r="D25" i="1" l="1"/>
  <c r="D23" i="1"/>
  <c r="T10" i="1"/>
  <c r="T9" i="1"/>
  <c r="T11" i="1"/>
  <c r="D27" i="1" l="1"/>
  <c r="D28" i="1" s="1"/>
</calcChain>
</file>

<file path=xl/sharedStrings.xml><?xml version="1.0" encoding="utf-8"?>
<sst xmlns="http://schemas.openxmlformats.org/spreadsheetml/2006/main" count="84" uniqueCount="67">
  <si>
    <t>Carrier Name:</t>
  </si>
  <si>
    <t>HMO Washington</t>
  </si>
  <si>
    <t>= Carrier Input Cells</t>
  </si>
  <si>
    <t>APCD Submitter_ID:</t>
  </si>
  <si>
    <t>(Pharmacy PC-CORE003)</t>
  </si>
  <si>
    <t>= Formula Cells</t>
  </si>
  <si>
    <t xml:space="preserve">WA DPT Number: </t>
  </si>
  <si>
    <t>ABCDE</t>
  </si>
  <si>
    <t>= WA APCD</t>
  </si>
  <si>
    <t>Plan Year</t>
  </si>
  <si>
    <t>= WA DPT carrier-premimum report</t>
  </si>
  <si>
    <t>Claims Savings</t>
  </si>
  <si>
    <t>Cost-Sharing Savings</t>
  </si>
  <si>
    <t>Premium Savings</t>
  </si>
  <si>
    <t>Prescription Drug Name</t>
  </si>
  <si>
    <t>Total Number of Paid Claims</t>
  </si>
  <si>
    <t>Total Units Dispensed with UPL</t>
  </si>
  <si>
    <t>Estimated Total Units Dispensed without UPL</t>
  </si>
  <si>
    <t>Total Cost with UPL</t>
  </si>
  <si>
    <t>Estimated Unit Cost without UPL</t>
  </si>
  <si>
    <t>Estimated Total Cost without UPL</t>
  </si>
  <si>
    <t>Estimated Total Savings</t>
  </si>
  <si>
    <t>Total Copay with UPL</t>
  </si>
  <si>
    <t>Estimated Copay per Unit without UPL</t>
  </si>
  <si>
    <t>Total Copay without UPL</t>
  </si>
  <si>
    <t>Total Coinsurance with UPL</t>
  </si>
  <si>
    <t>Estimated Coinsurance per Unit without UPL</t>
  </si>
  <si>
    <t>Estimated Total Cost-Sharing Savings</t>
  </si>
  <si>
    <t>Premium with UPL (DPT carrier-premium K2)</t>
  </si>
  <si>
    <t>Estimated Premium without UPL</t>
  </si>
  <si>
    <t>Premium Savings per Member per Month due to Implementation of UPL</t>
  </si>
  <si>
    <t>Premium Impact (%) due to UPL</t>
  </si>
  <si>
    <t>Drug #1</t>
  </si>
  <si>
    <t>Drug #2</t>
  </si>
  <si>
    <t>Drug #3</t>
  </si>
  <si>
    <t>(Count of claims for each drug)</t>
  </si>
  <si>
    <t>(Sum of "Pharmacy PC-CORE021" for each drug)</t>
  </si>
  <si>
    <t>(Sum of "Pharmacy PC-CORE025" for each drug)</t>
  </si>
  <si>
    <t>(Sum of "Pharmacy PC-CORE026" for each drug)</t>
  </si>
  <si>
    <t>(Sum of "Pharmacy PC-CORE027" for each drug)</t>
  </si>
  <si>
    <t>"Premium Drugs Current" (Amount of monthly premium per member, attributable to prescription drugs, for the reporting plan year, expressed in USD)</t>
  </si>
  <si>
    <t>Member Months (DPT carrier-premium D2)</t>
  </si>
  <si>
    <t>Total Claims Savings</t>
  </si>
  <si>
    <t>Total Cost-Sharing Savings</t>
  </si>
  <si>
    <t>Total Premium Savings, Per Member Per Month</t>
  </si>
  <si>
    <t>Total Premium Savings</t>
  </si>
  <si>
    <t>Please explain how the estimated total units dispensed WITHOUT UPL were determined:</t>
  </si>
  <si>
    <t>Please explain how the estimated unit costs WITHOUT UPL were determined:</t>
  </si>
  <si>
    <t>Please explain how the estimated copays per unit WITHOUT UPL were determined:</t>
  </si>
  <si>
    <t>Please explain how the estimated coinsurance per unit WITHOUT UPLs were determined:</t>
  </si>
  <si>
    <t>Please explain how the estimated premium without UPL were determined:</t>
  </si>
  <si>
    <t xml:space="preserve">Please quantify all additional costs due to implementation of UPLs: </t>
  </si>
  <si>
    <t>Carrier Name</t>
  </si>
  <si>
    <t>APCD Submitter_ID</t>
  </si>
  <si>
    <t>WA DPT Number</t>
  </si>
  <si>
    <t>Cost-Sharing Type</t>
  </si>
  <si>
    <t>Coinsurance</t>
  </si>
  <si>
    <t>Copay</t>
  </si>
  <si>
    <t>Market</t>
  </si>
  <si>
    <t>Individual</t>
  </si>
  <si>
    <t>Small Group</t>
  </si>
  <si>
    <t>Large Group</t>
  </si>
  <si>
    <t>ERISA</t>
  </si>
  <si>
    <t>Unit</t>
  </si>
  <si>
    <t>per Treatment</t>
  </si>
  <si>
    <t>per Dose</t>
  </si>
  <si>
    <t>per 30 Day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</si>
</sst>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0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FF0000"/>
      <name val="Arial"/>
      <scheme val="minor"/>
    </font>
    <font>
      <b/>
      <sz val="14"/>
      <color theme="1"/>
      <name val="Arial"/>
      <scheme val="minor"/>
    </font>
    <font>
      <sz val="10"/>
      <name val="Arial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theme="7" tint="0.79998168889431442"/>
        <bgColor rgb="FFB7B7B7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7B7B7"/>
        <bgColor rgb="FFEFEFEF"/>
      </patternFill>
    </fill>
    <fill>
      <patternFill patternType="solid">
        <fgColor rgb="FFEFEFEF"/>
        <bgColor rgb="FFB7B7B7"/>
      </patternFill>
    </fill>
    <fill>
      <patternFill patternType="solid">
        <fgColor theme="7" tint="0.79998168889431442"/>
        <bgColor rgb="FFEFEFEF"/>
      </patternFill>
    </fill>
    <fill>
      <patternFill patternType="solid">
        <fgColor theme="8" tint="0.79998168889431442"/>
        <bgColor rgb="FFEFEFE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4.9989318521683403E-2"/>
        <bgColor rgb="FFB7B7B7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0" borderId="0" xfId="0" quotePrefix="1" applyFont="1"/>
    <xf numFmtId="0" fontId="3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164" fontId="1" fillId="5" borderId="6" xfId="0" applyNumberFormat="1" applyFont="1" applyFill="1" applyBorder="1"/>
    <xf numFmtId="164" fontId="1" fillId="2" borderId="8" xfId="0" applyNumberFormat="1" applyFont="1" applyFill="1" applyBorder="1"/>
    <xf numFmtId="0" fontId="1" fillId="2" borderId="10" xfId="0" applyFont="1" applyFill="1" applyBorder="1"/>
    <xf numFmtId="164" fontId="1" fillId="2" borderId="11" xfId="0" applyNumberFormat="1" applyFont="1" applyFill="1" applyBorder="1"/>
    <xf numFmtId="164" fontId="1" fillId="5" borderId="12" xfId="0" applyNumberFormat="1" applyFont="1" applyFill="1" applyBorder="1"/>
    <xf numFmtId="164" fontId="1" fillId="5" borderId="9" xfId="0" applyNumberFormat="1" applyFont="1" applyFill="1" applyBorder="1"/>
    <xf numFmtId="0" fontId="2" fillId="0" borderId="0" xfId="0" applyFont="1"/>
    <xf numFmtId="49" fontId="6" fillId="0" borderId="0" xfId="0" applyNumberFormat="1" applyFont="1"/>
    <xf numFmtId="164" fontId="1" fillId="6" borderId="7" xfId="0" applyNumberFormat="1" applyFont="1" applyFill="1" applyBorder="1"/>
    <xf numFmtId="164" fontId="1" fillId="6" borderId="5" xfId="0" applyNumberFormat="1" applyFont="1" applyFill="1" applyBorder="1"/>
    <xf numFmtId="0" fontId="1" fillId="6" borderId="5" xfId="0" applyFont="1" applyFill="1" applyBorder="1"/>
    <xf numFmtId="0" fontId="1" fillId="6" borderId="10" xfId="0" applyFont="1" applyFill="1" applyBorder="1"/>
    <xf numFmtId="0" fontId="0" fillId="7" borderId="0" xfId="0" applyFill="1"/>
    <xf numFmtId="164" fontId="1" fillId="9" borderId="8" xfId="0" applyNumberFormat="1" applyFont="1" applyFill="1" applyBorder="1"/>
    <xf numFmtId="0" fontId="1" fillId="9" borderId="11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1" fillId="2" borderId="0" xfId="0" applyNumberFormat="1" applyFont="1" applyFill="1"/>
    <xf numFmtId="164" fontId="1" fillId="9" borderId="0" xfId="0" applyNumberFormat="1" applyFont="1" applyFill="1"/>
    <xf numFmtId="0" fontId="1" fillId="9" borderId="0" xfId="0" applyFont="1" applyFill="1"/>
    <xf numFmtId="164" fontId="1" fillId="8" borderId="8" xfId="0" applyNumberFormat="1" applyFont="1" applyFill="1" applyBorder="1"/>
    <xf numFmtId="10" fontId="1" fillId="8" borderId="9" xfId="0" applyNumberFormat="1" applyFont="1" applyFill="1" applyBorder="1"/>
    <xf numFmtId="164" fontId="1" fillId="8" borderId="0" xfId="0" applyNumberFormat="1" applyFont="1" applyFill="1"/>
    <xf numFmtId="10" fontId="1" fillId="8" borderId="6" xfId="0" applyNumberFormat="1" applyFont="1" applyFill="1" applyBorder="1"/>
    <xf numFmtId="0" fontId="1" fillId="8" borderId="0" xfId="0" applyFont="1" applyFill="1"/>
    <xf numFmtId="0" fontId="1" fillId="8" borderId="11" xfId="0" applyFont="1" applyFill="1" applyBorder="1"/>
    <xf numFmtId="164" fontId="1" fillId="8" borderId="9" xfId="0" applyNumberFormat="1" applyFont="1" applyFill="1" applyBorder="1"/>
    <xf numFmtId="3" fontId="1" fillId="10" borderId="1" xfId="0" applyNumberFormat="1" applyFont="1" applyFill="1" applyBorder="1"/>
    <xf numFmtId="3" fontId="1" fillId="11" borderId="14" xfId="0" applyNumberFormat="1" applyFont="1" applyFill="1" applyBorder="1"/>
    <xf numFmtId="0" fontId="1" fillId="11" borderId="14" xfId="0" applyFont="1" applyFill="1" applyBorder="1"/>
    <xf numFmtId="0" fontId="1" fillId="11" borderId="15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0" fillId="12" borderId="0" xfId="0" applyFill="1"/>
    <xf numFmtId="49" fontId="6" fillId="0" borderId="0" xfId="0" applyNumberFormat="1" applyFont="1" applyAlignment="1">
      <alignment vertical="top" wrapText="1"/>
    </xf>
    <xf numFmtId="164" fontId="1" fillId="5" borderId="0" xfId="0" applyNumberFormat="1" applyFont="1" applyFill="1"/>
    <xf numFmtId="164" fontId="1" fillId="0" borderId="0" xfId="0" applyNumberFormat="1" applyFont="1"/>
    <xf numFmtId="10" fontId="1" fillId="0" borderId="0" xfId="0" applyNumberFormat="1" applyFont="1"/>
    <xf numFmtId="0" fontId="1" fillId="0" borderId="3" xfId="0" applyFont="1" applyBorder="1"/>
    <xf numFmtId="164" fontId="1" fillId="9" borderId="11" xfId="0" applyNumberFormat="1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3" fontId="1" fillId="0" borderId="0" xfId="0" applyNumberFormat="1" applyFont="1"/>
    <xf numFmtId="164" fontId="1" fillId="11" borderId="11" xfId="0" applyNumberFormat="1" applyFont="1" applyFill="1" applyBorder="1"/>
    <xf numFmtId="0" fontId="7" fillId="3" borderId="2" xfId="0" applyFont="1" applyFill="1" applyBorder="1" applyAlignment="1">
      <alignment horizontal="center" vertical="center" wrapText="1"/>
    </xf>
    <xf numFmtId="164" fontId="1" fillId="11" borderId="7" xfId="0" applyNumberFormat="1" applyFont="1" applyFill="1" applyBorder="1"/>
    <xf numFmtId="164" fontId="1" fillId="11" borderId="5" xfId="0" applyNumberFormat="1" applyFont="1" applyFill="1" applyBorder="1"/>
    <xf numFmtId="164" fontId="1" fillId="11" borderId="10" xfId="0" applyNumberFormat="1" applyFont="1" applyFill="1" applyBorder="1"/>
    <xf numFmtId="165" fontId="1" fillId="8" borderId="8" xfId="0" applyNumberFormat="1" applyFont="1" applyFill="1" applyBorder="1"/>
    <xf numFmtId="164" fontId="1" fillId="11" borderId="8" xfId="0" applyNumberFormat="1" applyFont="1" applyFill="1" applyBorder="1"/>
    <xf numFmtId="165" fontId="1" fillId="8" borderId="0" xfId="0" applyNumberFormat="1" applyFont="1" applyFill="1"/>
    <xf numFmtId="164" fontId="1" fillId="11" borderId="0" xfId="0" applyNumberFormat="1" applyFont="1" applyFill="1"/>
    <xf numFmtId="164" fontId="8" fillId="11" borderId="5" xfId="0" applyNumberFormat="1" applyFont="1" applyFill="1" applyBorder="1"/>
    <xf numFmtId="164" fontId="8" fillId="2" borderId="0" xfId="0" applyNumberFormat="1" applyFont="1" applyFill="1"/>
    <xf numFmtId="164" fontId="8" fillId="11" borderId="0" xfId="0" applyNumberFormat="1" applyFont="1" applyFill="1"/>
    <xf numFmtId="164" fontId="1" fillId="5" borderId="13" xfId="0" applyNumberFormat="1" applyFont="1" applyFill="1" applyBorder="1"/>
    <xf numFmtId="164" fontId="1" fillId="5" borderId="14" xfId="0" applyNumberFormat="1" applyFont="1" applyFill="1" applyBorder="1"/>
    <xf numFmtId="164" fontId="1" fillId="5" borderId="15" xfId="0" applyNumberFormat="1" applyFont="1" applyFill="1" applyBorder="1"/>
    <xf numFmtId="165" fontId="1" fillId="8" borderId="11" xfId="0" applyNumberFormat="1" applyFont="1" applyFill="1" applyBorder="1"/>
    <xf numFmtId="3" fontId="1" fillId="2" borderId="5" xfId="0" applyNumberFormat="1" applyFont="1" applyFill="1" applyBorder="1"/>
    <xf numFmtId="165" fontId="1" fillId="8" borderId="9" xfId="0" applyNumberFormat="1" applyFont="1" applyFill="1" applyBorder="1"/>
    <xf numFmtId="165" fontId="1" fillId="8" borderId="6" xfId="0" applyNumberFormat="1" applyFont="1" applyFill="1" applyBorder="1"/>
    <xf numFmtId="0" fontId="1" fillId="0" borderId="5" xfId="0" applyFont="1" applyBorder="1"/>
    <xf numFmtId="0" fontId="1" fillId="0" borderId="10" xfId="0" applyFont="1" applyBorder="1"/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13" borderId="0" xfId="0" applyFont="1" applyFill="1" applyAlignment="1">
      <alignment horizontal="left"/>
    </xf>
    <xf numFmtId="0" fontId="1" fillId="14" borderId="0" xfId="0" applyFont="1" applyFill="1"/>
    <xf numFmtId="3" fontId="1" fillId="15" borderId="0" xfId="0" applyNumberFormat="1" applyFont="1" applyFill="1"/>
    <xf numFmtId="164" fontId="1" fillId="16" borderId="0" xfId="0" applyNumberFormat="1" applyFont="1" applyFill="1"/>
    <xf numFmtId="164" fontId="1" fillId="15" borderId="0" xfId="0" applyNumberFormat="1" applyFont="1" applyFill="1"/>
    <xf numFmtId="164" fontId="8" fillId="15" borderId="0" xfId="0" applyNumberFormat="1" applyFont="1" applyFill="1"/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5" fillId="0" borderId="11" xfId="0" applyFont="1" applyBorder="1"/>
    <xf numFmtId="0" fontId="5" fillId="0" borderId="12" xfId="0" applyFont="1" applyBorder="1"/>
    <xf numFmtId="0" fontId="7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9" fillId="3" borderId="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1" fillId="2" borderId="7" xfId="0" applyFont="1" applyFill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4" xfId="0" applyFont="1" applyBorder="1" applyAlignment="1"/>
    <xf numFmtId="0" fontId="5" fillId="0" borderId="5" xfId="0" applyFont="1" applyBorder="1" applyAlignment="1"/>
    <xf numFmtId="0" fontId="0" fillId="0" borderId="0" xfId="0" applyAlignment="1"/>
    <xf numFmtId="0" fontId="0" fillId="0" borderId="6" xfId="0" applyBorder="1" applyAlignment="1"/>
    <xf numFmtId="0" fontId="5" fillId="0" borderId="15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EFEF"/>
      <color rgb="FFB7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59"/>
  <sheetViews>
    <sheetView tabSelected="1" topLeftCell="J1" workbookViewId="0">
      <selection activeCell="U9" sqref="U9"/>
    </sheetView>
  </sheetViews>
  <sheetFormatPr defaultColWidth="12.5703125" defaultRowHeight="15.75" customHeight="1"/>
  <cols>
    <col min="1" max="1" width="4.28515625" customWidth="1"/>
    <col min="2" max="2" width="23.7109375" customWidth="1"/>
    <col min="3" max="3" width="48.140625" customWidth="1"/>
    <col min="4" max="10" width="16.7109375" customWidth="1"/>
    <col min="11" max="21" width="17.85546875" customWidth="1"/>
  </cols>
  <sheetData>
    <row r="1" spans="1:33" ht="12.6">
      <c r="A1" s="86"/>
      <c r="B1" s="86"/>
      <c r="C1" s="86"/>
      <c r="D1" s="86"/>
      <c r="E1" s="86"/>
      <c r="F1" s="86"/>
      <c r="G1" s="86"/>
      <c r="H1" s="2"/>
      <c r="I1" s="2"/>
      <c r="J1" s="2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3" ht="12.95">
      <c r="A2" s="86"/>
      <c r="B2" s="3" t="s">
        <v>0</v>
      </c>
      <c r="C2" s="4" t="s">
        <v>1</v>
      </c>
      <c r="D2" s="86"/>
      <c r="E2" s="86"/>
      <c r="F2" s="86"/>
      <c r="G2" s="86"/>
      <c r="H2" s="1"/>
      <c r="I2" s="5" t="s">
        <v>2</v>
      </c>
      <c r="J2" s="2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3" ht="12.95">
      <c r="A3" s="86"/>
      <c r="B3" s="3" t="s">
        <v>3</v>
      </c>
      <c r="C3" s="4">
        <v>12345</v>
      </c>
      <c r="D3" s="29" t="s">
        <v>4</v>
      </c>
      <c r="E3" s="86"/>
      <c r="F3" s="86"/>
      <c r="G3" s="86"/>
      <c r="H3" s="47"/>
      <c r="I3" s="5" t="s">
        <v>5</v>
      </c>
      <c r="J3" s="2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</row>
    <row r="4" spans="1:33" ht="12.95">
      <c r="A4" s="86"/>
      <c r="B4" s="3" t="s">
        <v>6</v>
      </c>
      <c r="C4" s="4" t="s">
        <v>7</v>
      </c>
      <c r="D4" s="6"/>
      <c r="E4" s="86"/>
      <c r="F4" s="86"/>
      <c r="G4" s="86"/>
      <c r="H4" s="45"/>
      <c r="I4" s="20" t="s">
        <v>8</v>
      </c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12.95">
      <c r="A5" s="86"/>
      <c r="B5" s="3" t="s">
        <v>9</v>
      </c>
      <c r="C5" s="4">
        <v>2023</v>
      </c>
      <c r="D5" s="86"/>
      <c r="E5" s="86"/>
      <c r="F5" s="86"/>
      <c r="G5" s="86"/>
      <c r="H5" s="25"/>
      <c r="I5" s="20" t="s">
        <v>10</v>
      </c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</row>
    <row r="7" spans="1:33" ht="13.5" customHeight="1">
      <c r="A7" s="86"/>
      <c r="B7" s="7"/>
      <c r="C7" s="8"/>
      <c r="D7" s="86"/>
      <c r="E7" s="87"/>
      <c r="F7" s="88"/>
      <c r="G7" s="94" t="s">
        <v>11</v>
      </c>
      <c r="H7" s="95"/>
      <c r="I7" s="95"/>
      <c r="J7" s="96"/>
      <c r="K7" s="93" t="s">
        <v>12</v>
      </c>
      <c r="L7" s="97"/>
      <c r="M7" s="97"/>
      <c r="N7" s="97"/>
      <c r="O7" s="97"/>
      <c r="P7" s="97"/>
      <c r="Q7" s="98"/>
      <c r="R7" s="94" t="s">
        <v>13</v>
      </c>
      <c r="S7" s="97"/>
      <c r="T7" s="97"/>
      <c r="U7" s="98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ht="62.25" customHeight="1">
      <c r="A8" s="7"/>
      <c r="B8" s="7"/>
      <c r="C8" s="9" t="s">
        <v>14</v>
      </c>
      <c r="D8" s="44" t="s">
        <v>15</v>
      </c>
      <c r="E8" s="44" t="s">
        <v>16</v>
      </c>
      <c r="F8" s="56" t="s">
        <v>17</v>
      </c>
      <c r="G8" s="56" t="s">
        <v>18</v>
      </c>
      <c r="H8" s="28" t="s">
        <v>19</v>
      </c>
      <c r="I8" s="28" t="s">
        <v>20</v>
      </c>
      <c r="J8" s="52" t="s">
        <v>21</v>
      </c>
      <c r="K8" s="28" t="s">
        <v>22</v>
      </c>
      <c r="L8" s="10" t="s">
        <v>23</v>
      </c>
      <c r="M8" s="10" t="s">
        <v>24</v>
      </c>
      <c r="N8" s="28" t="s">
        <v>25</v>
      </c>
      <c r="O8" s="28" t="s">
        <v>26</v>
      </c>
      <c r="P8" s="28" t="s">
        <v>25</v>
      </c>
      <c r="Q8" s="11" t="s">
        <v>27</v>
      </c>
      <c r="R8" s="28" t="s">
        <v>28</v>
      </c>
      <c r="S8" s="28" t="s">
        <v>29</v>
      </c>
      <c r="T8" s="10" t="s">
        <v>30</v>
      </c>
      <c r="U8" s="11" t="s">
        <v>31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ht="12.6">
      <c r="A9" s="86"/>
      <c r="B9" s="86"/>
      <c r="C9" s="74" t="s">
        <v>32</v>
      </c>
      <c r="D9" s="41">
        <v>12000</v>
      </c>
      <c r="E9" s="41">
        <v>1200</v>
      </c>
      <c r="F9" s="71">
        <v>1100</v>
      </c>
      <c r="G9" s="57">
        <v>1100000</v>
      </c>
      <c r="H9" s="26">
        <v>1000</v>
      </c>
      <c r="I9" s="18">
        <f>H9*F9</f>
        <v>1100000</v>
      </c>
      <c r="J9" s="67">
        <f>I9-G9</f>
        <v>0</v>
      </c>
      <c r="K9" s="57">
        <v>1000</v>
      </c>
      <c r="L9" s="14">
        <v>1.2</v>
      </c>
      <c r="M9" s="60">
        <f>L9*F9</f>
        <v>1320</v>
      </c>
      <c r="N9" s="61">
        <v>1000</v>
      </c>
      <c r="O9" s="14">
        <v>1.2</v>
      </c>
      <c r="P9" s="72">
        <f>O9*F9</f>
        <v>1320</v>
      </c>
      <c r="Q9" s="67">
        <f>(M9+P9)-(K9+N9)</f>
        <v>640</v>
      </c>
      <c r="R9" s="21">
        <v>150</v>
      </c>
      <c r="S9" s="26">
        <v>200</v>
      </c>
      <c r="T9" s="33">
        <f>S9-R9</f>
        <v>50</v>
      </c>
      <c r="U9" s="34">
        <f>(R9-S9)/S9</f>
        <v>-0.25</v>
      </c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</row>
    <row r="10" spans="1:33" ht="12.6">
      <c r="A10" s="86"/>
      <c r="B10" s="86"/>
      <c r="C10" s="74" t="s">
        <v>33</v>
      </c>
      <c r="D10" s="41">
        <v>345000</v>
      </c>
      <c r="E10" s="41">
        <v>3400</v>
      </c>
      <c r="F10" s="71">
        <v>3000</v>
      </c>
      <c r="G10" s="58">
        <v>345000</v>
      </c>
      <c r="H10" s="31">
        <v>500</v>
      </c>
      <c r="I10" s="13">
        <f t="shared" ref="I10:I11" si="0">H10*F10</f>
        <v>1500000</v>
      </c>
      <c r="J10" s="68">
        <f t="shared" ref="J10" si="1">I10-G10</f>
        <v>1155000</v>
      </c>
      <c r="K10" s="58">
        <v>2300</v>
      </c>
      <c r="L10" s="30">
        <v>3</v>
      </c>
      <c r="M10" s="62">
        <f t="shared" ref="M10:M11" si="2">L10*F10</f>
        <v>9000</v>
      </c>
      <c r="N10" s="63">
        <v>2300</v>
      </c>
      <c r="O10" s="30">
        <v>3</v>
      </c>
      <c r="P10" s="73">
        <f t="shared" ref="P10:P11" si="3">O10*F10</f>
        <v>9000</v>
      </c>
      <c r="Q10" s="68">
        <f>(M10+P10)-(K10+N10)</f>
        <v>13400</v>
      </c>
      <c r="R10" s="22">
        <v>200</v>
      </c>
      <c r="S10" s="31">
        <v>300</v>
      </c>
      <c r="T10" s="35">
        <f t="shared" ref="T10:T11" si="4">S10-R10</f>
        <v>100</v>
      </c>
      <c r="U10" s="36">
        <f t="shared" ref="U10:U11" si="5">(R10-S10)/S10</f>
        <v>-0.33333333333333331</v>
      </c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</row>
    <row r="11" spans="1:33" ht="12.6">
      <c r="A11" s="86"/>
      <c r="B11" s="86"/>
      <c r="C11" s="74" t="s">
        <v>34</v>
      </c>
      <c r="D11" s="41">
        <v>6000</v>
      </c>
      <c r="E11" s="41">
        <v>5000</v>
      </c>
      <c r="F11" s="71">
        <v>4800</v>
      </c>
      <c r="G11" s="58">
        <v>60000</v>
      </c>
      <c r="H11" s="31">
        <v>300</v>
      </c>
      <c r="I11" s="13">
        <f t="shared" si="0"/>
        <v>1440000</v>
      </c>
      <c r="J11" s="68">
        <f>I11-G11</f>
        <v>1380000</v>
      </c>
      <c r="K11" s="64">
        <v>4000</v>
      </c>
      <c r="L11" s="65">
        <v>5</v>
      </c>
      <c r="M11" s="62">
        <f t="shared" si="2"/>
        <v>24000</v>
      </c>
      <c r="N11" s="66">
        <v>4000</v>
      </c>
      <c r="O11" s="65">
        <v>5</v>
      </c>
      <c r="P11" s="73">
        <f t="shared" si="3"/>
        <v>24000</v>
      </c>
      <c r="Q11" s="68">
        <f>(M11+P11)-(K11+N11)</f>
        <v>40000</v>
      </c>
      <c r="R11" s="22">
        <v>250</v>
      </c>
      <c r="S11" s="31">
        <v>300</v>
      </c>
      <c r="T11" s="35">
        <f t="shared" si="4"/>
        <v>50</v>
      </c>
      <c r="U11" s="36">
        <f t="shared" si="5"/>
        <v>-0.16666666666666666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</row>
    <row r="12" spans="1:33" ht="12.6">
      <c r="A12" s="86"/>
      <c r="B12" s="86"/>
      <c r="C12" s="74"/>
      <c r="D12" s="42"/>
      <c r="E12" s="42"/>
      <c r="F12" s="12"/>
      <c r="G12" s="58"/>
      <c r="H12" s="31"/>
      <c r="I12" s="13"/>
      <c r="J12" s="68"/>
      <c r="K12" s="58"/>
      <c r="L12" s="30"/>
      <c r="M12" s="62"/>
      <c r="N12" s="63"/>
      <c r="O12" s="30"/>
      <c r="P12" s="62"/>
      <c r="Q12" s="68"/>
      <c r="R12" s="23"/>
      <c r="S12" s="32"/>
      <c r="T12" s="37"/>
      <c r="U12" s="3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</row>
    <row r="13" spans="1:33" ht="12.6">
      <c r="A13" s="86"/>
      <c r="B13" s="86"/>
      <c r="C13" s="74"/>
      <c r="D13" s="42"/>
      <c r="E13" s="42"/>
      <c r="F13" s="12"/>
      <c r="G13" s="58"/>
      <c r="H13" s="31"/>
      <c r="I13" s="13"/>
      <c r="J13" s="68"/>
      <c r="K13" s="58"/>
      <c r="L13" s="30"/>
      <c r="M13" s="62"/>
      <c r="N13" s="63"/>
      <c r="O13" s="30"/>
      <c r="P13" s="62"/>
      <c r="Q13" s="68"/>
      <c r="R13" s="23"/>
      <c r="S13" s="32"/>
      <c r="T13" s="37"/>
      <c r="U13" s="3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</row>
    <row r="14" spans="1:33" ht="12.6">
      <c r="A14" s="86"/>
      <c r="B14" s="86"/>
      <c r="C14" s="74"/>
      <c r="D14" s="42"/>
      <c r="E14" s="42"/>
      <c r="F14" s="12"/>
      <c r="G14" s="58"/>
      <c r="H14" s="31"/>
      <c r="I14" s="13"/>
      <c r="J14" s="68"/>
      <c r="K14" s="58"/>
      <c r="L14" s="30"/>
      <c r="M14" s="62"/>
      <c r="N14" s="63"/>
      <c r="O14" s="30"/>
      <c r="P14" s="62"/>
      <c r="Q14" s="68"/>
      <c r="R14" s="23"/>
      <c r="S14" s="32"/>
      <c r="T14" s="37"/>
      <c r="U14" s="3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</row>
    <row r="15" spans="1:33" ht="12.6">
      <c r="A15" s="86"/>
      <c r="B15" s="86"/>
      <c r="C15" s="74"/>
      <c r="D15" s="42"/>
      <c r="E15" s="42"/>
      <c r="F15" s="12"/>
      <c r="G15" s="58"/>
      <c r="H15" s="31"/>
      <c r="I15" s="13"/>
      <c r="J15" s="68"/>
      <c r="K15" s="58"/>
      <c r="L15" s="30"/>
      <c r="M15" s="62"/>
      <c r="N15" s="63"/>
      <c r="O15" s="30"/>
      <c r="P15" s="62"/>
      <c r="Q15" s="68"/>
      <c r="R15" s="23"/>
      <c r="S15" s="32"/>
      <c r="T15" s="37"/>
      <c r="U15" s="3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</row>
    <row r="16" spans="1:33" ht="12.6">
      <c r="A16" s="86"/>
      <c r="B16" s="86"/>
      <c r="C16" s="74"/>
      <c r="D16" s="42"/>
      <c r="E16" s="42"/>
      <c r="F16" s="12"/>
      <c r="G16" s="58"/>
      <c r="H16" s="31"/>
      <c r="I16" s="13"/>
      <c r="J16" s="68"/>
      <c r="K16" s="58"/>
      <c r="L16" s="30"/>
      <c r="M16" s="62"/>
      <c r="N16" s="63"/>
      <c r="O16" s="30"/>
      <c r="P16" s="62"/>
      <c r="Q16" s="68"/>
      <c r="R16" s="23"/>
      <c r="S16" s="32"/>
      <c r="T16" s="37"/>
      <c r="U16" s="3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</row>
    <row r="17" spans="3:21" ht="12.6">
      <c r="C17" s="74"/>
      <c r="D17" s="42"/>
      <c r="E17" s="42"/>
      <c r="F17" s="12"/>
      <c r="G17" s="58"/>
      <c r="H17" s="31"/>
      <c r="I17" s="13"/>
      <c r="J17" s="68"/>
      <c r="K17" s="58"/>
      <c r="L17" s="30"/>
      <c r="M17" s="62"/>
      <c r="N17" s="63"/>
      <c r="O17" s="30"/>
      <c r="P17" s="62"/>
      <c r="Q17" s="68"/>
      <c r="R17" s="23"/>
      <c r="S17" s="32"/>
      <c r="T17" s="37"/>
      <c r="U17" s="36"/>
    </row>
    <row r="18" spans="3:21" ht="12.6">
      <c r="C18" s="74"/>
      <c r="D18" s="42"/>
      <c r="E18" s="42"/>
      <c r="F18" s="12"/>
      <c r="G18" s="58"/>
      <c r="H18" s="31"/>
      <c r="I18" s="13"/>
      <c r="J18" s="68"/>
      <c r="K18" s="58"/>
      <c r="L18" s="30"/>
      <c r="M18" s="62"/>
      <c r="N18" s="63"/>
      <c r="O18" s="30"/>
      <c r="P18" s="62"/>
      <c r="Q18" s="68"/>
      <c r="R18" s="23"/>
      <c r="S18" s="32"/>
      <c r="T18" s="37"/>
      <c r="U18" s="36"/>
    </row>
    <row r="19" spans="3:21" ht="12.6">
      <c r="C19" s="75"/>
      <c r="D19" s="43"/>
      <c r="E19" s="43"/>
      <c r="F19" s="15"/>
      <c r="G19" s="59"/>
      <c r="H19" s="51"/>
      <c r="I19" s="17"/>
      <c r="J19" s="69"/>
      <c r="K19" s="59"/>
      <c r="L19" s="16"/>
      <c r="M19" s="62"/>
      <c r="N19" s="55"/>
      <c r="O19" s="16"/>
      <c r="P19" s="70"/>
      <c r="Q19" s="69"/>
      <c r="R19" s="24"/>
      <c r="S19" s="27"/>
      <c r="T19" s="38"/>
      <c r="U19" s="36"/>
    </row>
    <row r="20" spans="3:21" ht="99.95">
      <c r="C20" s="50"/>
      <c r="D20" s="46" t="s">
        <v>35</v>
      </c>
      <c r="E20" s="46" t="s">
        <v>36</v>
      </c>
      <c r="F20" s="46"/>
      <c r="G20" s="46" t="s">
        <v>37</v>
      </c>
      <c r="H20" s="48"/>
      <c r="I20" s="48"/>
      <c r="J20" s="48"/>
      <c r="K20" s="46" t="s">
        <v>38</v>
      </c>
      <c r="L20" s="48"/>
      <c r="M20" s="48"/>
      <c r="N20" s="46" t="s">
        <v>39</v>
      </c>
      <c r="O20" s="46"/>
      <c r="P20" s="48"/>
      <c r="Q20" s="48"/>
      <c r="R20" s="53" t="s">
        <v>40</v>
      </c>
      <c r="S20" s="2"/>
      <c r="T20" s="2"/>
      <c r="U20" s="49"/>
    </row>
    <row r="21" spans="3:21" ht="12.95">
      <c r="C21" s="3" t="s">
        <v>41</v>
      </c>
      <c r="D21" s="40">
        <v>10000</v>
      </c>
      <c r="E21" s="86"/>
      <c r="F21" s="86"/>
      <c r="G21" s="86"/>
      <c r="H21" s="86"/>
      <c r="I21" s="86"/>
      <c r="J21" s="86"/>
      <c r="K21" s="46"/>
      <c r="L21" s="86"/>
      <c r="M21" s="86"/>
      <c r="N21" s="86"/>
      <c r="O21" s="86"/>
      <c r="P21" s="86"/>
      <c r="Q21" s="86"/>
      <c r="R21" s="86"/>
      <c r="S21" s="86"/>
      <c r="T21" s="86"/>
      <c r="U21" s="86"/>
    </row>
    <row r="22" spans="3:21" ht="12.95">
      <c r="C22" s="19"/>
      <c r="D22" s="54"/>
      <c r="E22" s="86"/>
      <c r="F22" s="86"/>
      <c r="G22" s="86"/>
      <c r="H22" s="86"/>
      <c r="I22" s="86"/>
      <c r="J22" s="86"/>
      <c r="K22" s="46"/>
      <c r="L22" s="86"/>
      <c r="M22" s="86"/>
      <c r="N22" s="86"/>
      <c r="O22" s="86"/>
      <c r="P22" s="86"/>
      <c r="Q22" s="86"/>
      <c r="R22" s="86"/>
      <c r="S22" s="86"/>
      <c r="T22" s="86"/>
      <c r="U22" s="86"/>
    </row>
    <row r="23" spans="3:21" ht="12.95">
      <c r="C23" s="3" t="s">
        <v>42</v>
      </c>
      <c r="D23" s="17">
        <f>SUM(J9:J19)</f>
        <v>2535000</v>
      </c>
      <c r="E23" s="86"/>
      <c r="F23" s="86"/>
      <c r="G23" s="86"/>
      <c r="H23" s="86"/>
      <c r="I23" s="86"/>
      <c r="J23" s="86"/>
      <c r="K23" s="46"/>
      <c r="L23" s="86"/>
      <c r="M23" s="86"/>
      <c r="N23" s="86"/>
      <c r="O23" s="86"/>
      <c r="P23" s="86"/>
      <c r="Q23" s="86"/>
      <c r="R23" s="86"/>
      <c r="S23" s="86"/>
      <c r="T23" s="86"/>
      <c r="U23" s="86"/>
    </row>
    <row r="24" spans="3:21" ht="15.75" customHeight="1">
      <c r="C24" s="86"/>
      <c r="D24" s="86"/>
      <c r="E24" s="86"/>
      <c r="F24" s="86"/>
      <c r="G24" s="86"/>
      <c r="H24" s="86"/>
      <c r="I24" s="86"/>
      <c r="J24" s="86"/>
      <c r="K24" s="46"/>
      <c r="L24" s="86"/>
      <c r="M24" s="86"/>
      <c r="N24" s="86"/>
      <c r="O24" s="86"/>
      <c r="P24" s="86"/>
      <c r="Q24" s="86"/>
      <c r="R24" s="86"/>
      <c r="S24" s="86"/>
      <c r="T24" s="86"/>
      <c r="U24" s="86"/>
    </row>
    <row r="25" spans="3:21" ht="12.95">
      <c r="C25" s="3" t="s">
        <v>43</v>
      </c>
      <c r="D25" s="17">
        <f>SUM(Q9:Q19)</f>
        <v>54040</v>
      </c>
      <c r="E25" s="86"/>
      <c r="F25" s="86"/>
      <c r="G25" s="86"/>
      <c r="H25" s="86"/>
      <c r="I25" s="86"/>
      <c r="J25" s="86"/>
      <c r="K25" s="46"/>
      <c r="L25" s="86"/>
      <c r="M25" s="86"/>
      <c r="N25" s="86"/>
      <c r="O25" s="86"/>
      <c r="P25" s="86"/>
      <c r="Q25" s="86"/>
      <c r="R25" s="86"/>
      <c r="S25" s="86"/>
      <c r="T25" s="86"/>
      <c r="U25" s="86"/>
    </row>
    <row r="26" spans="3:21" ht="15.75" customHeight="1">
      <c r="C26" s="86"/>
      <c r="D26" s="86"/>
      <c r="E26" s="86"/>
      <c r="F26" s="86"/>
      <c r="G26" s="86"/>
      <c r="H26" s="86"/>
      <c r="I26" s="86"/>
      <c r="J26" s="86"/>
      <c r="K26" s="46"/>
      <c r="L26" s="86"/>
      <c r="M26" s="86"/>
      <c r="N26" s="86"/>
      <c r="O26" s="86"/>
      <c r="P26" s="86"/>
      <c r="Q26" s="86"/>
      <c r="R26" s="86"/>
      <c r="S26" s="86"/>
      <c r="T26" s="86"/>
      <c r="U26" s="86"/>
    </row>
    <row r="27" spans="3:21" ht="12.95">
      <c r="C27" s="3" t="s">
        <v>44</v>
      </c>
      <c r="D27" s="39">
        <f>SUM(T9:T19)</f>
        <v>200</v>
      </c>
      <c r="E27" s="86"/>
      <c r="F27" s="86"/>
      <c r="G27" s="86"/>
      <c r="H27" s="86"/>
      <c r="I27" s="86"/>
      <c r="J27" s="86"/>
      <c r="K27" s="46"/>
      <c r="L27" s="86"/>
      <c r="M27" s="86"/>
      <c r="N27" s="86"/>
      <c r="O27" s="86"/>
      <c r="P27" s="86"/>
      <c r="Q27" s="86"/>
      <c r="R27" s="86"/>
      <c r="S27" s="86"/>
      <c r="T27" s="86"/>
      <c r="U27" s="86"/>
    </row>
    <row r="28" spans="3:21" ht="12.95">
      <c r="C28" s="3" t="s">
        <v>45</v>
      </c>
      <c r="D28" s="17">
        <f>D27*D21</f>
        <v>2000000</v>
      </c>
      <c r="E28" s="86"/>
      <c r="F28" s="86"/>
      <c r="G28" s="86"/>
      <c r="H28" s="86"/>
      <c r="I28" s="86"/>
      <c r="J28" s="86"/>
      <c r="K28" s="46"/>
      <c r="L28" s="86"/>
      <c r="M28" s="86"/>
      <c r="N28" s="86"/>
      <c r="O28" s="86"/>
      <c r="P28" s="86"/>
      <c r="Q28" s="86"/>
      <c r="R28" s="86"/>
      <c r="S28" s="86"/>
      <c r="T28" s="86"/>
      <c r="U28" s="86"/>
    </row>
    <row r="29" spans="3:21" ht="12.6">
      <c r="C29" s="2"/>
      <c r="D29" s="86"/>
      <c r="E29" s="86"/>
      <c r="F29" s="86"/>
      <c r="G29" s="86"/>
      <c r="H29" s="86"/>
      <c r="I29" s="86"/>
      <c r="J29" s="86"/>
      <c r="K29" s="46"/>
      <c r="L29" s="86"/>
      <c r="M29" s="86"/>
      <c r="N29" s="86"/>
      <c r="O29" s="86"/>
      <c r="P29" s="86"/>
      <c r="Q29" s="86"/>
      <c r="R29" s="86"/>
      <c r="S29" s="86"/>
      <c r="T29" s="86"/>
      <c r="U29" s="86"/>
    </row>
    <row r="30" spans="3:21" ht="12.6">
      <c r="C30" s="89" t="s">
        <v>46</v>
      </c>
      <c r="D30" s="99"/>
      <c r="E30" s="100"/>
      <c r="F30" s="100"/>
      <c r="G30" s="101"/>
      <c r="H30" s="86"/>
      <c r="I30" s="86"/>
      <c r="J30" s="86"/>
      <c r="K30" s="46"/>
      <c r="L30" s="86"/>
      <c r="M30" s="86"/>
      <c r="N30" s="86"/>
      <c r="O30" s="86"/>
      <c r="P30" s="86"/>
      <c r="Q30" s="86"/>
      <c r="R30" s="86"/>
      <c r="S30" s="86"/>
      <c r="T30" s="86"/>
      <c r="U30" s="86"/>
    </row>
    <row r="31" spans="3:21" ht="12.6">
      <c r="C31" s="102"/>
      <c r="D31" s="103"/>
      <c r="E31" s="104"/>
      <c r="F31" s="104"/>
      <c r="G31" s="105"/>
      <c r="H31" s="86"/>
      <c r="I31" s="86"/>
      <c r="J31" s="86"/>
      <c r="K31" s="46"/>
      <c r="L31" s="86"/>
      <c r="M31" s="86"/>
      <c r="N31" s="86"/>
      <c r="O31" s="86"/>
      <c r="P31" s="86"/>
      <c r="Q31" s="86"/>
      <c r="R31" s="86"/>
      <c r="S31" s="86"/>
      <c r="T31" s="86"/>
      <c r="U31" s="86"/>
    </row>
    <row r="32" spans="3:21" ht="12.6">
      <c r="C32" s="102"/>
      <c r="D32" s="103"/>
      <c r="E32" s="104"/>
      <c r="F32" s="104"/>
      <c r="G32" s="105"/>
      <c r="H32" s="86"/>
      <c r="I32" s="86"/>
      <c r="J32" s="86"/>
      <c r="K32" s="46"/>
      <c r="L32" s="86"/>
      <c r="M32" s="86"/>
      <c r="N32" s="86"/>
      <c r="O32" s="86"/>
      <c r="P32" s="86"/>
      <c r="Q32" s="86"/>
      <c r="R32" s="86"/>
      <c r="S32" s="86"/>
      <c r="T32" s="86"/>
      <c r="U32" s="86"/>
    </row>
    <row r="33" spans="3:11" ht="12.6">
      <c r="C33" s="106"/>
      <c r="D33" s="107"/>
      <c r="E33" s="108"/>
      <c r="F33" s="108"/>
      <c r="G33" s="109"/>
      <c r="H33" s="86"/>
      <c r="I33" s="86"/>
      <c r="J33" s="86"/>
      <c r="K33" s="46"/>
    </row>
    <row r="34" spans="3:11" ht="15.75" customHeight="1">
      <c r="C34" s="86"/>
      <c r="D34" s="86"/>
      <c r="E34" s="86"/>
      <c r="F34" s="86"/>
      <c r="G34" s="86"/>
      <c r="H34" s="86"/>
      <c r="I34" s="86"/>
      <c r="J34" s="86"/>
      <c r="K34" s="46"/>
    </row>
    <row r="35" spans="3:11" ht="12.6">
      <c r="C35" s="89" t="s">
        <v>47</v>
      </c>
      <c r="D35" s="99"/>
      <c r="E35" s="100"/>
      <c r="F35" s="100"/>
      <c r="G35" s="101"/>
      <c r="H35" s="86"/>
      <c r="I35" s="86"/>
      <c r="J35" s="86"/>
      <c r="K35" s="46"/>
    </row>
    <row r="36" spans="3:11" ht="12.6">
      <c r="C36" s="102"/>
      <c r="D36" s="103"/>
      <c r="E36" s="104"/>
      <c r="F36" s="104"/>
      <c r="G36" s="105"/>
      <c r="H36" s="86"/>
      <c r="I36" s="86"/>
      <c r="J36" s="86"/>
      <c r="K36" s="46"/>
    </row>
    <row r="37" spans="3:11" ht="12.6">
      <c r="C37" s="102"/>
      <c r="D37" s="103"/>
      <c r="E37" s="104"/>
      <c r="F37" s="104"/>
      <c r="G37" s="105"/>
      <c r="H37" s="86"/>
      <c r="I37" s="86"/>
      <c r="J37" s="86"/>
      <c r="K37" s="46"/>
    </row>
    <row r="38" spans="3:11" ht="12.6">
      <c r="C38" s="106"/>
      <c r="D38" s="107"/>
      <c r="E38" s="108"/>
      <c r="F38" s="108"/>
      <c r="G38" s="109"/>
      <c r="H38" s="86"/>
      <c r="I38" s="86"/>
      <c r="J38" s="86"/>
      <c r="K38" s="46"/>
    </row>
    <row r="39" spans="3:11" ht="15.75" customHeight="1">
      <c r="C39" s="86"/>
      <c r="D39" s="86"/>
      <c r="E39" s="86"/>
      <c r="F39" s="86"/>
      <c r="G39" s="86"/>
      <c r="H39" s="86"/>
      <c r="I39" s="86"/>
      <c r="J39" s="86"/>
      <c r="K39" s="46"/>
    </row>
    <row r="40" spans="3:11" ht="12.6">
      <c r="C40" s="89" t="s">
        <v>48</v>
      </c>
      <c r="D40" s="99"/>
      <c r="E40" s="100"/>
      <c r="F40" s="100"/>
      <c r="G40" s="101"/>
      <c r="H40" s="86"/>
      <c r="I40" s="86"/>
      <c r="J40" s="86"/>
      <c r="K40" s="46"/>
    </row>
    <row r="41" spans="3:11" ht="12.6">
      <c r="C41" s="102"/>
      <c r="D41" s="103"/>
      <c r="E41" s="104"/>
      <c r="F41" s="104"/>
      <c r="G41" s="105"/>
      <c r="H41" s="86"/>
      <c r="I41" s="86"/>
      <c r="J41" s="86"/>
      <c r="K41" s="46"/>
    </row>
    <row r="42" spans="3:11" ht="12.6">
      <c r="C42" s="102"/>
      <c r="D42" s="103"/>
      <c r="E42" s="104"/>
      <c r="F42" s="104"/>
      <c r="G42" s="105"/>
      <c r="H42" s="86"/>
      <c r="I42" s="86"/>
      <c r="J42" s="86"/>
      <c r="K42" s="46"/>
    </row>
    <row r="43" spans="3:11" ht="12.6">
      <c r="C43" s="106"/>
      <c r="D43" s="107"/>
      <c r="E43" s="108"/>
      <c r="F43" s="108"/>
      <c r="G43" s="109"/>
      <c r="H43" s="86"/>
      <c r="I43" s="86"/>
      <c r="J43" s="86"/>
      <c r="K43" s="46"/>
    </row>
    <row r="44" spans="3:11" ht="15.75" customHeight="1">
      <c r="C44" s="86"/>
      <c r="D44" s="86"/>
      <c r="E44" s="86"/>
      <c r="F44" s="86"/>
      <c r="G44" s="86"/>
      <c r="H44" s="86"/>
      <c r="I44" s="86"/>
      <c r="J44" s="86"/>
      <c r="K44" s="46"/>
    </row>
    <row r="45" spans="3:11" ht="12.6">
      <c r="C45" s="89" t="s">
        <v>49</v>
      </c>
      <c r="D45" s="99"/>
      <c r="E45" s="100"/>
      <c r="F45" s="100"/>
      <c r="G45" s="101"/>
      <c r="H45" s="86"/>
      <c r="I45" s="86"/>
      <c r="J45" s="86"/>
      <c r="K45" s="46"/>
    </row>
    <row r="46" spans="3:11" ht="12.6">
      <c r="C46" s="102"/>
      <c r="D46" s="103"/>
      <c r="E46" s="104"/>
      <c r="F46" s="104"/>
      <c r="G46" s="105"/>
      <c r="H46" s="86"/>
      <c r="I46" s="86"/>
      <c r="J46" s="86"/>
      <c r="K46" s="46"/>
    </row>
    <row r="47" spans="3:11" ht="12.6">
      <c r="C47" s="102"/>
      <c r="D47" s="103"/>
      <c r="E47" s="104"/>
      <c r="F47" s="104"/>
      <c r="G47" s="105"/>
      <c r="H47" s="86"/>
      <c r="I47" s="86"/>
      <c r="J47" s="86"/>
      <c r="K47" s="46"/>
    </row>
    <row r="48" spans="3:11" ht="12.6">
      <c r="C48" s="106"/>
      <c r="D48" s="107"/>
      <c r="E48" s="108"/>
      <c r="F48" s="108"/>
      <c r="G48" s="109"/>
      <c r="H48" s="86"/>
      <c r="I48" s="86"/>
      <c r="J48" s="86"/>
      <c r="K48" s="46"/>
    </row>
    <row r="49" spans="3:11" ht="12.6">
      <c r="C49" s="2"/>
      <c r="D49" s="86"/>
      <c r="E49" s="86"/>
      <c r="F49" s="86"/>
      <c r="G49" s="86"/>
      <c r="H49" s="86"/>
      <c r="I49" s="86"/>
      <c r="J49" s="86"/>
      <c r="K49" s="46"/>
    </row>
    <row r="50" spans="3:11" ht="12.6">
      <c r="C50" s="89" t="s">
        <v>50</v>
      </c>
      <c r="D50" s="99"/>
      <c r="E50" s="100"/>
      <c r="F50" s="100"/>
      <c r="G50" s="101"/>
      <c r="H50" s="86"/>
      <c r="I50" s="86"/>
      <c r="J50" s="86"/>
      <c r="K50" s="46"/>
    </row>
    <row r="51" spans="3:11" ht="12.6">
      <c r="C51" s="91"/>
      <c r="D51" s="103"/>
      <c r="E51" s="104"/>
      <c r="F51" s="104"/>
      <c r="G51" s="105"/>
      <c r="H51" s="86"/>
      <c r="I51" s="86"/>
      <c r="J51" s="86"/>
      <c r="K51" s="46"/>
    </row>
    <row r="52" spans="3:11" ht="12.6">
      <c r="C52" s="91"/>
      <c r="D52" s="103"/>
      <c r="E52" s="104"/>
      <c r="F52" s="104"/>
      <c r="G52" s="105"/>
      <c r="H52" s="86"/>
      <c r="I52" s="86"/>
      <c r="J52" s="86"/>
      <c r="K52" s="86"/>
    </row>
    <row r="53" spans="3:11" ht="12.6">
      <c r="C53" s="92"/>
      <c r="D53" s="107"/>
      <c r="E53" s="108"/>
      <c r="F53" s="108"/>
      <c r="G53" s="109"/>
      <c r="H53" s="86"/>
      <c r="I53" s="86"/>
      <c r="J53" s="86"/>
      <c r="K53" s="86"/>
    </row>
    <row r="55" spans="3:11" ht="12.6">
      <c r="C55" s="90" t="s">
        <v>51</v>
      </c>
      <c r="D55" s="99"/>
      <c r="E55" s="100"/>
      <c r="F55" s="100"/>
      <c r="G55" s="101"/>
      <c r="H55" s="86"/>
      <c r="I55" s="86"/>
      <c r="J55" s="86"/>
      <c r="K55" s="46"/>
    </row>
    <row r="56" spans="3:11" ht="12.6">
      <c r="C56" s="102"/>
      <c r="D56" s="103"/>
      <c r="E56" s="104"/>
      <c r="F56" s="104"/>
      <c r="G56" s="105"/>
      <c r="H56" s="86"/>
      <c r="I56" s="86"/>
      <c r="J56" s="86"/>
      <c r="K56" s="46"/>
    </row>
    <row r="57" spans="3:11" ht="12.6">
      <c r="C57" s="102"/>
      <c r="D57" s="103"/>
      <c r="E57" s="104"/>
      <c r="F57" s="104"/>
      <c r="G57" s="105"/>
      <c r="H57" s="86"/>
      <c r="I57" s="86"/>
      <c r="J57" s="86"/>
      <c r="K57" s="46"/>
    </row>
    <row r="58" spans="3:11" ht="12.6">
      <c r="C58" s="106"/>
      <c r="D58" s="107"/>
      <c r="E58" s="108"/>
      <c r="F58" s="108"/>
      <c r="G58" s="109"/>
      <c r="H58" s="86"/>
      <c r="I58" s="86"/>
      <c r="J58" s="86"/>
      <c r="K58" s="46"/>
    </row>
    <row r="59" spans="3:11" ht="12.6">
      <c r="C59" s="2"/>
      <c r="D59" s="86"/>
      <c r="E59" s="86"/>
      <c r="F59" s="86"/>
      <c r="G59" s="86"/>
      <c r="H59" s="86"/>
      <c r="I59" s="86"/>
      <c r="J59" s="86"/>
      <c r="K59" s="46"/>
    </row>
  </sheetData>
  <mergeCells count="15">
    <mergeCell ref="C40:C43"/>
    <mergeCell ref="D40:G43"/>
    <mergeCell ref="K7:Q7"/>
    <mergeCell ref="R7:U7"/>
    <mergeCell ref="C35:C38"/>
    <mergeCell ref="D35:G38"/>
    <mergeCell ref="G7:J7"/>
    <mergeCell ref="C30:C33"/>
    <mergeCell ref="D30:G33"/>
    <mergeCell ref="C45:C48"/>
    <mergeCell ref="D45:G48"/>
    <mergeCell ref="C55:C58"/>
    <mergeCell ref="D55:G58"/>
    <mergeCell ref="C50:C53"/>
    <mergeCell ref="D50:G5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1000000}">
          <x14:formula1>
            <xm:f>Sheet2!$A$6:$A$9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673EA-9069-4190-9B91-26C269324151}">
  <dimension ref="A1:J4"/>
  <sheetViews>
    <sheetView workbookViewId="0">
      <selection activeCell="D15" sqref="D15"/>
    </sheetView>
  </sheetViews>
  <sheetFormatPr defaultRowHeight="12.6"/>
  <cols>
    <col min="1" max="1" width="15.85546875" customWidth="1"/>
    <col min="2" max="2" width="19.7109375" customWidth="1"/>
    <col min="3" max="3" width="17.5703125" customWidth="1"/>
    <col min="4" max="4" width="11.85546875" customWidth="1"/>
    <col min="5" max="5" width="24.42578125" customWidth="1"/>
    <col min="6" max="6" width="23.5703125" customWidth="1"/>
    <col min="7" max="7" width="19.7109375" customWidth="1"/>
    <col min="8" max="8" width="24.85546875" customWidth="1"/>
    <col min="9" max="9" width="23.85546875" customWidth="1"/>
    <col min="10" max="10" width="25" customWidth="1"/>
  </cols>
  <sheetData>
    <row r="1" spans="1:10" s="85" customFormat="1" ht="30.75" customHeight="1">
      <c r="A1" s="84" t="s">
        <v>52</v>
      </c>
      <c r="B1" s="84" t="s">
        <v>53</v>
      </c>
      <c r="C1" s="84" t="s">
        <v>54</v>
      </c>
      <c r="D1" s="84" t="s">
        <v>9</v>
      </c>
      <c r="E1" s="77" t="s">
        <v>14</v>
      </c>
      <c r="F1" s="76" t="s">
        <v>17</v>
      </c>
      <c r="G1" s="76" t="s">
        <v>19</v>
      </c>
      <c r="H1" s="77" t="s">
        <v>23</v>
      </c>
      <c r="I1" s="76" t="s">
        <v>26</v>
      </c>
      <c r="J1" s="76" t="s">
        <v>29</v>
      </c>
    </row>
    <row r="2" spans="1:10">
      <c r="A2" s="78" t="s">
        <v>1</v>
      </c>
      <c r="B2" s="78">
        <v>12345</v>
      </c>
      <c r="C2" s="78" t="s">
        <v>7</v>
      </c>
      <c r="D2" s="78">
        <v>2023</v>
      </c>
      <c r="E2" s="79" t="s">
        <v>32</v>
      </c>
      <c r="F2" s="80">
        <v>1100</v>
      </c>
      <c r="G2" s="81">
        <v>1000</v>
      </c>
      <c r="H2" s="82">
        <v>1.2</v>
      </c>
      <c r="I2" s="82">
        <v>1.2</v>
      </c>
      <c r="J2" s="81">
        <v>200</v>
      </c>
    </row>
    <row r="3" spans="1:10">
      <c r="A3" s="78" t="s">
        <v>1</v>
      </c>
      <c r="B3" s="78">
        <v>12345</v>
      </c>
      <c r="C3" s="78" t="s">
        <v>7</v>
      </c>
      <c r="D3" s="78">
        <v>2023</v>
      </c>
      <c r="E3" s="79" t="s">
        <v>33</v>
      </c>
      <c r="F3" s="80">
        <v>3000</v>
      </c>
      <c r="G3" s="81">
        <v>500</v>
      </c>
      <c r="H3" s="82">
        <v>3</v>
      </c>
      <c r="I3" s="82">
        <v>3</v>
      </c>
      <c r="J3" s="81">
        <v>300</v>
      </c>
    </row>
    <row r="4" spans="1:10">
      <c r="A4" s="78" t="s">
        <v>1</v>
      </c>
      <c r="B4" s="78">
        <v>12345</v>
      </c>
      <c r="C4" s="78" t="s">
        <v>7</v>
      </c>
      <c r="D4" s="78">
        <v>2023</v>
      </c>
      <c r="E4" s="79" t="s">
        <v>34</v>
      </c>
      <c r="F4" s="80">
        <v>4800</v>
      </c>
      <c r="G4" s="81">
        <v>300</v>
      </c>
      <c r="H4" s="83">
        <v>5</v>
      </c>
      <c r="I4" s="83">
        <v>5</v>
      </c>
      <c r="J4" s="81">
        <v>300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D35739CF-06FC-408D-A79C-359E3979B73F}">
          <x14:formula1>
            <xm:f>Sheet2!$A$6:$A$9</xm:f>
          </x14:formula1>
          <xm:sqref>B2:B4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4"/>
  <sheetViews>
    <sheetView workbookViewId="0"/>
  </sheetViews>
  <sheetFormatPr defaultColWidth="12.5703125" defaultRowHeight="15.75" customHeight="1"/>
  <sheetData>
    <row r="1" spans="1:1" ht="15.75" customHeight="1">
      <c r="A1" s="19" t="s">
        <v>55</v>
      </c>
    </row>
    <row r="2" spans="1:1" ht="15.75" customHeight="1">
      <c r="A2" s="2" t="s">
        <v>56</v>
      </c>
    </row>
    <row r="3" spans="1:1" ht="15.75" customHeight="1">
      <c r="A3" s="2" t="s">
        <v>57</v>
      </c>
    </row>
    <row r="4" spans="1:1" ht="15.75" customHeight="1">
      <c r="A4" s="2"/>
    </row>
    <row r="5" spans="1:1" ht="15.75" customHeight="1">
      <c r="A5" s="19" t="s">
        <v>58</v>
      </c>
    </row>
    <row r="6" spans="1:1" ht="15.75" customHeight="1">
      <c r="A6" s="2" t="s">
        <v>59</v>
      </c>
    </row>
    <row r="7" spans="1:1" ht="15.75" customHeight="1">
      <c r="A7" s="2" t="s">
        <v>60</v>
      </c>
    </row>
    <row r="8" spans="1:1" ht="15.75" customHeight="1">
      <c r="A8" s="2" t="s">
        <v>61</v>
      </c>
    </row>
    <row r="9" spans="1:1" ht="15.75" customHeight="1">
      <c r="A9" s="2" t="s">
        <v>62</v>
      </c>
    </row>
    <row r="11" spans="1:1" ht="15.75" customHeight="1">
      <c r="A11" s="19" t="s">
        <v>63</v>
      </c>
    </row>
    <row r="12" spans="1:1" ht="15.75" customHeight="1">
      <c r="A12" s="2" t="s">
        <v>64</v>
      </c>
    </row>
    <row r="13" spans="1:1" ht="15.75" customHeight="1">
      <c r="A13" s="2" t="s">
        <v>65</v>
      </c>
    </row>
    <row r="14" spans="1:1" ht="15.75" customHeight="1">
      <c r="A14" s="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Suzuki, Marina (HCA)</dc:creator>
  <cp:keywords/>
  <dc:description/>
  <cp:lastModifiedBy>Colacurcio, Julie (HCA)</cp:lastModifiedBy>
  <cp:revision/>
  <dcterms:created xsi:type="dcterms:W3CDTF">2023-09-20T22:41:44Z</dcterms:created>
  <dcterms:modified xsi:type="dcterms:W3CDTF">2023-11-02T15:28:47Z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2023-09-20T22:41:18Z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01eb9561-98e4-4470-be34-22a7d82762d1</vt:lpwstr>
  </property>
  <property fmtid="{D5CDD505-2E9C-101B-9397-08002B2CF9AE}" pid="8" name="MSIP_Label_1520fa42-cf58-4c22-8b93-58cf1d3bd1cb_ContentBits">
    <vt:lpwstr>0</vt:lpwstr>
  </property>
</Properties>
</file>