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 All Staff\FSD website postings\DSH\"/>
    </mc:Choice>
  </mc:AlternateContent>
  <bookViews>
    <workbookView xWindow="0" yWindow="0" windowWidth="10650" windowHeight="11210"/>
  </bookViews>
  <sheets>
    <sheet name="SRDSH"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SRDSH!$A$3:$Q$45</definedName>
    <definedName name="adjfac1" localSheetId="0">#REF!</definedName>
    <definedName name="adjfac1">#REF!</definedName>
    <definedName name="adjfac2" localSheetId="0">#REF!</definedName>
    <definedName name="adjfac2">#REF!</definedName>
    <definedName name="adjfac3" localSheetId="0">#REF!</definedName>
    <definedName name="adjfac3">#REF!</definedName>
    <definedName name="adjfac4" localSheetId="0">#REF!</definedName>
    <definedName name="adjfac4">#REF!</definedName>
    <definedName name="ADVANCES" localSheetId="0">[1]Advances!#REF!</definedName>
    <definedName name="ADVANCES">[1]Advances!#REF!</definedName>
    <definedName name="Base">[1]Base!$B$31:$AQ$184</definedName>
    <definedName name="Base1.75">'[1]Base 1.75'!$B$31:$R$183</definedName>
    <definedName name="BaseTransfer">[1]BaseTransfer!$B$31:$M$182</definedName>
    <definedName name="CONTRACT_RCC_SUMMARY" localSheetId="0">#REF!</definedName>
    <definedName name="CONTRACT_RCC_SUMMARY">#REF!</definedName>
    <definedName name="dshfac2" localSheetId="0">#REF!</definedName>
    <definedName name="dshfac2">#REF!</definedName>
    <definedName name="DSHFAC3" localSheetId="0">#REF!</definedName>
    <definedName name="DSHFAC3">#REF!</definedName>
    <definedName name="EligibilitySAS">'[1]Eligibility (SAS)'!$B$11:$E$169</definedName>
    <definedName name="fac" localSheetId="0">#REF!</definedName>
    <definedName name="fac">#REF!</definedName>
    <definedName name="feddshallotavail" localSheetId="0">#REF!</definedName>
    <definedName name="feddshallotavail">#REF!</definedName>
    <definedName name="ffp">'[2]Sched 1 BASELINE'!$Q$10</definedName>
    <definedName name="groups">[1]Groups!$A$2:$G$153</definedName>
    <definedName name="IGTRET">'[3]Cost and Pmt Projs'!#REF!</definedName>
    <definedName name="infladj3">'[4]Model Inputs'!#REF!</definedName>
    <definedName name="infladj4">'[4]Model Inputs'!#REF!</definedName>
    <definedName name="OBRA">[1]OBRA!$B$31:$F$183</definedName>
    <definedName name="optlabel">'[5]Cert Mod Base'!$R$35</definedName>
    <definedName name="PerDiem">'[1]Per Diem'!$B$31:$M$182</definedName>
    <definedName name="RATE_COMPONENTS_FOR_MAX_PROCESSED_DATE_Q_plus_Location" localSheetId="0">#REF!</definedName>
    <definedName name="RATE_COMPONENTS_FOR_MAX_PROCESSED_DATE_Q_plus_Location">#REF!</definedName>
    <definedName name="Supp630">'[1]6-30 Supp'!$B$31:$AL$185</definedName>
    <definedName name="Y">{"Y";"N"}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 i="1" l="1"/>
  <c r="I24" i="1"/>
  <c r="F24" i="1"/>
  <c r="E24" i="1"/>
  <c r="B24" i="1"/>
  <c r="L24" i="1" s="1"/>
  <c r="N24" i="1" s="1"/>
  <c r="M23" i="1"/>
  <c r="L23" i="1"/>
  <c r="N23" i="1" s="1"/>
  <c r="I23" i="1"/>
  <c r="G23" i="1"/>
  <c r="M22" i="1"/>
  <c r="L22" i="1"/>
  <c r="N22" i="1" s="1"/>
  <c r="I22" i="1"/>
  <c r="G22" i="1"/>
  <c r="M21" i="1"/>
  <c r="L21" i="1"/>
  <c r="N21" i="1" s="1"/>
  <c r="I21" i="1"/>
  <c r="G21" i="1"/>
  <c r="M20" i="1"/>
  <c r="L20" i="1"/>
  <c r="N20" i="1" s="1"/>
  <c r="I20" i="1"/>
  <c r="G20" i="1"/>
  <c r="M19" i="1"/>
  <c r="L19" i="1"/>
  <c r="I19" i="1"/>
  <c r="E19" i="1"/>
  <c r="M18" i="1"/>
  <c r="N18" i="1" s="1"/>
  <c r="L18" i="1"/>
  <c r="I18" i="1"/>
  <c r="G18" i="1"/>
  <c r="M17" i="1"/>
  <c r="N17" i="1" s="1"/>
  <c r="L17" i="1"/>
  <c r="I17" i="1"/>
  <c r="G17" i="1"/>
  <c r="M16" i="1"/>
  <c r="N16" i="1" s="1"/>
  <c r="L16" i="1"/>
  <c r="I16" i="1"/>
  <c r="G16" i="1"/>
  <c r="M15" i="1"/>
  <c r="N15" i="1" s="1"/>
  <c r="L15" i="1"/>
  <c r="I15" i="1"/>
  <c r="G15" i="1"/>
  <c r="M14" i="1"/>
  <c r="L14" i="1"/>
  <c r="I14" i="1"/>
  <c r="G14" i="1"/>
  <c r="M13" i="1"/>
  <c r="L13" i="1"/>
  <c r="I13" i="1"/>
  <c r="G13" i="1"/>
  <c r="M12" i="1"/>
  <c r="L12" i="1"/>
  <c r="I12" i="1"/>
  <c r="G12" i="1"/>
  <c r="M11" i="1"/>
  <c r="L11" i="1"/>
  <c r="N11" i="1" s="1"/>
  <c r="I11" i="1"/>
  <c r="G11" i="1"/>
  <c r="M10" i="1"/>
  <c r="L10" i="1"/>
  <c r="I10" i="1"/>
  <c r="G10" i="1"/>
  <c r="M9" i="1"/>
  <c r="L9" i="1"/>
  <c r="I9" i="1"/>
  <c r="G9" i="1"/>
  <c r="M8" i="1"/>
  <c r="L8" i="1"/>
  <c r="I8" i="1"/>
  <c r="G8" i="1"/>
  <c r="M7" i="1"/>
  <c r="L7" i="1"/>
  <c r="I7" i="1"/>
  <c r="G7" i="1"/>
  <c r="M6" i="1"/>
  <c r="L6" i="1"/>
  <c r="I6" i="1"/>
  <c r="G6" i="1"/>
  <c r="M5" i="1"/>
  <c r="L5" i="1"/>
  <c r="N5" i="1" s="1"/>
  <c r="I5" i="1"/>
  <c r="G5" i="1"/>
  <c r="M4" i="1"/>
  <c r="M25" i="1" s="1"/>
  <c r="L4" i="1"/>
  <c r="I4" i="1"/>
  <c r="I25" i="1" s="1"/>
  <c r="G4" i="1"/>
  <c r="N10" i="1" l="1"/>
  <c r="N14" i="1"/>
  <c r="N6" i="1"/>
  <c r="N7" i="1"/>
  <c r="N8" i="1"/>
  <c r="N12" i="1"/>
  <c r="E25" i="1"/>
  <c r="F19" i="1"/>
  <c r="N19" i="1"/>
  <c r="G24" i="1"/>
  <c r="L25" i="1"/>
  <c r="N4" i="1"/>
  <c r="N25" i="1" s="1"/>
  <c r="N28" i="1" s="1"/>
  <c r="N9" i="1"/>
  <c r="N13" i="1"/>
  <c r="F25" i="1" l="1"/>
  <c r="G26" i="1" s="1"/>
  <c r="G27" i="1" s="1"/>
  <c r="G19" i="1"/>
  <c r="H19" i="1" l="1"/>
  <c r="J19" i="1" s="1"/>
  <c r="G25" i="1"/>
  <c r="H25" i="1" s="1"/>
  <c r="H8" i="1"/>
  <c r="J8" i="1" s="1"/>
  <c r="H7" i="1"/>
  <c r="J7" i="1" s="1"/>
  <c r="H6" i="1"/>
  <c r="J6" i="1" s="1"/>
  <c r="H20" i="1"/>
  <c r="J20" i="1" s="1"/>
  <c r="H23" i="1"/>
  <c r="J23" i="1" s="1"/>
  <c r="H11" i="1"/>
  <c r="J11" i="1" s="1"/>
  <c r="H12" i="1"/>
  <c r="J12" i="1" s="1"/>
  <c r="H4" i="1"/>
  <c r="J4" i="1" s="1"/>
  <c r="H5" i="1"/>
  <c r="J5" i="1" s="1"/>
  <c r="H13" i="1"/>
  <c r="J13" i="1" s="1"/>
  <c r="H10" i="1"/>
  <c r="J10" i="1" s="1"/>
  <c r="H14" i="1"/>
  <c r="J14" i="1" s="1"/>
  <c r="H15" i="1"/>
  <c r="J15" i="1" s="1"/>
  <c r="H16" i="1"/>
  <c r="J16" i="1" s="1"/>
  <c r="H9" i="1"/>
  <c r="J9" i="1" s="1"/>
  <c r="H17" i="1"/>
  <c r="J17" i="1" s="1"/>
  <c r="H18" i="1"/>
  <c r="J18" i="1" s="1"/>
  <c r="H21" i="1"/>
  <c r="J21" i="1" s="1"/>
  <c r="H22" i="1"/>
  <c r="J22" i="1" s="1"/>
  <c r="H24" i="1"/>
  <c r="J24" i="1" s="1"/>
  <c r="K16" i="1" l="1"/>
  <c r="O16" i="1" s="1"/>
  <c r="K13" i="1"/>
  <c r="O13" i="1" s="1"/>
  <c r="K5" i="1"/>
  <c r="O5" i="1" s="1"/>
  <c r="K23" i="1"/>
  <c r="K24" i="1"/>
  <c r="O24" i="1" s="1"/>
  <c r="K17" i="1"/>
  <c r="O17" i="1" s="1"/>
  <c r="J25" i="1"/>
  <c r="J31" i="1" s="1"/>
  <c r="J29" i="1" s="1"/>
  <c r="K21" i="1" s="1"/>
  <c r="O21" i="1" s="1"/>
  <c r="K4" i="1"/>
  <c r="K20" i="1"/>
  <c r="O20" i="1" s="1"/>
  <c r="K9" i="1"/>
  <c r="O9" i="1" s="1"/>
  <c r="K10" i="1"/>
  <c r="O10" i="1" s="1"/>
  <c r="K6" i="1"/>
  <c r="O6" i="1" s="1"/>
  <c r="K19" i="1"/>
  <c r="O19" i="1" s="1"/>
  <c r="K22" i="1" l="1"/>
  <c r="O22" i="1" s="1"/>
  <c r="K12" i="1"/>
  <c r="O12" i="1" s="1"/>
  <c r="K18" i="1"/>
  <c r="O18" i="1" s="1"/>
  <c r="K14" i="1"/>
  <c r="O14" i="1" s="1"/>
  <c r="K8" i="1"/>
  <c r="O8" i="1" s="1"/>
  <c r="K11" i="1"/>
  <c r="O11" i="1" s="1"/>
  <c r="O4" i="1"/>
  <c r="K15" i="1"/>
  <c r="O15" i="1" s="1"/>
  <c r="K7" i="1"/>
  <c r="O7" i="1" s="1"/>
  <c r="O25" i="1" l="1"/>
  <c r="O28" i="1" s="1"/>
  <c r="O29" i="1" s="1"/>
  <c r="K25" i="1"/>
  <c r="P22" i="1" l="1"/>
  <c r="Q22" i="1" s="1"/>
  <c r="P21" i="1"/>
  <c r="Q21" i="1" s="1"/>
  <c r="P20" i="1"/>
  <c r="Q20" i="1" s="1"/>
  <c r="P19" i="1"/>
  <c r="Q19" i="1" s="1"/>
  <c r="P24" i="1"/>
  <c r="Q24" i="1" s="1"/>
  <c r="P18" i="1"/>
  <c r="Q18" i="1" s="1"/>
  <c r="P17" i="1"/>
  <c r="Q17" i="1" s="1"/>
  <c r="P16" i="1"/>
  <c r="Q16" i="1" s="1"/>
  <c r="P15" i="1"/>
  <c r="Q15" i="1" s="1"/>
  <c r="P14" i="1"/>
  <c r="Q14" i="1" s="1"/>
  <c r="P13" i="1"/>
  <c r="Q13" i="1" s="1"/>
  <c r="P12" i="1"/>
  <c r="Q12" i="1" s="1"/>
  <c r="P11" i="1"/>
  <c r="Q11" i="1" s="1"/>
  <c r="P10" i="1"/>
  <c r="Q10" i="1" s="1"/>
  <c r="P9" i="1"/>
  <c r="Q9" i="1" s="1"/>
  <c r="P8" i="1"/>
  <c r="Q8" i="1" s="1"/>
  <c r="P23" i="1"/>
  <c r="Q23" i="1" s="1"/>
  <c r="P7" i="1"/>
  <c r="Q7" i="1" s="1"/>
  <c r="P6" i="1"/>
  <c r="Q6" i="1" s="1"/>
  <c r="P5" i="1"/>
  <c r="Q5" i="1" s="1"/>
  <c r="P4" i="1"/>
  <c r="R5" i="1" l="1"/>
  <c r="R8" i="1"/>
  <c r="R12" i="1"/>
  <c r="R16" i="1"/>
  <c r="R19" i="1"/>
  <c r="R6" i="1"/>
  <c r="R9" i="1"/>
  <c r="R13" i="1"/>
  <c r="R17" i="1"/>
  <c r="R20" i="1"/>
  <c r="R7" i="1"/>
  <c r="R10" i="1"/>
  <c r="R14" i="1"/>
  <c r="R18" i="1"/>
  <c r="R21" i="1"/>
  <c r="P25" i="1"/>
  <c r="Q4" i="1"/>
  <c r="R23" i="1"/>
  <c r="R11" i="1"/>
  <c r="R15" i="1"/>
  <c r="R24" i="1"/>
  <c r="R22" i="1"/>
  <c r="Q25" i="1" l="1"/>
  <c r="R4" i="1"/>
  <c r="T20" i="1"/>
  <c r="S20" i="1"/>
  <c r="S24" i="1"/>
  <c r="T24" i="1"/>
  <c r="T11" i="1"/>
  <c r="S11" i="1"/>
  <c r="T18" i="1"/>
  <c r="S18" i="1"/>
  <c r="T10" i="1"/>
  <c r="S10" i="1"/>
  <c r="T13" i="1"/>
  <c r="S13" i="1"/>
  <c r="S6" i="1"/>
  <c r="T6" i="1"/>
  <c r="T16" i="1"/>
  <c r="S16" i="1"/>
  <c r="T8" i="1"/>
  <c r="S8" i="1"/>
  <c r="T22" i="1"/>
  <c r="S22" i="1"/>
  <c r="T21" i="1"/>
  <c r="S21" i="1"/>
  <c r="T15" i="1"/>
  <c r="S15" i="1"/>
  <c r="S23" i="1"/>
  <c r="T23" i="1"/>
  <c r="T14" i="1"/>
  <c r="S14" i="1"/>
  <c r="S7" i="1"/>
  <c r="T7" i="1"/>
  <c r="T17" i="1"/>
  <c r="S17" i="1"/>
  <c r="T9" i="1"/>
  <c r="S9" i="1"/>
  <c r="T19" i="1"/>
  <c r="S19" i="1"/>
  <c r="T12" i="1"/>
  <c r="S12" i="1"/>
  <c r="S5" i="1"/>
  <c r="T5" i="1"/>
  <c r="U5" i="1" l="1"/>
  <c r="V5" i="1" s="1"/>
  <c r="U7" i="1"/>
  <c r="V7" i="1" s="1"/>
  <c r="U23" i="1"/>
  <c r="V23" i="1" s="1"/>
  <c r="U6" i="1"/>
  <c r="V6" i="1" s="1"/>
  <c r="U19" i="1"/>
  <c r="V19" i="1" s="1"/>
  <c r="U17" i="1"/>
  <c r="V17" i="1" s="1"/>
  <c r="U14" i="1"/>
  <c r="V14" i="1" s="1"/>
  <c r="U15" i="1"/>
  <c r="V15" i="1" s="1"/>
  <c r="U22" i="1"/>
  <c r="V22" i="1" s="1"/>
  <c r="U16" i="1"/>
  <c r="V16" i="1" s="1"/>
  <c r="U13" i="1"/>
  <c r="V13" i="1" s="1"/>
  <c r="U18" i="1"/>
  <c r="V18" i="1" s="1"/>
  <c r="U24" i="1"/>
  <c r="V24" i="1" s="1"/>
  <c r="R25" i="1"/>
  <c r="S4" i="1"/>
  <c r="T4" i="1"/>
  <c r="T25" i="1" s="1"/>
  <c r="U12" i="1"/>
  <c r="V12" i="1" s="1"/>
  <c r="V9" i="1"/>
  <c r="U9" i="1"/>
  <c r="U21" i="1"/>
  <c r="V21" i="1" s="1"/>
  <c r="V8" i="1"/>
  <c r="U8" i="1"/>
  <c r="U10" i="1"/>
  <c r="V10" i="1" s="1"/>
  <c r="V11" i="1"/>
  <c r="U11" i="1"/>
  <c r="U20" i="1"/>
  <c r="V20" i="1" s="1"/>
  <c r="S25" i="1" l="1"/>
  <c r="U4" i="1"/>
  <c r="U25" i="1" s="1"/>
  <c r="V4" i="1" l="1"/>
  <c r="V25" i="1" s="1"/>
</calcChain>
</file>

<file path=xl/comments1.xml><?xml version="1.0" encoding="utf-8"?>
<comments xmlns="http://schemas.openxmlformats.org/spreadsheetml/2006/main">
  <authors>
    <author>O'Hare, Mary (HCA)</author>
  </authors>
  <commentList>
    <comment ref="E19" authorId="0" shapeId="0">
      <text>
        <r>
          <rPr>
            <b/>
            <sz val="9"/>
            <color indexed="81"/>
            <rFont val="Tahoma"/>
            <family val="2"/>
          </rPr>
          <t>O'Hare, Mary (HCA):</t>
        </r>
        <r>
          <rPr>
            <sz val="9"/>
            <color indexed="81"/>
            <rFont val="Tahoma"/>
            <family val="2"/>
          </rPr>
          <t xml:space="preserve">
Net Patient Revenue =
Total Gross Patient Services Revenue @ 
$184,969,185.00 - 2,065,680.00 (Physicians Revenue) - 0- (Swing beds) - Inpatient Contractual - Outpatient Contractual - Charity - Bad Debt= Net Patient Service Revenue.
</t>
        </r>
      </text>
    </comment>
    <comment ref="F19" authorId="0" shapeId="0">
      <text>
        <r>
          <rPr>
            <b/>
            <sz val="9"/>
            <color indexed="81"/>
            <rFont val="Tahoma"/>
            <family val="2"/>
          </rPr>
          <t>O'Hare, Mary (HCA):</t>
        </r>
        <r>
          <rPr>
            <sz val="9"/>
            <color indexed="81"/>
            <rFont val="Tahoma"/>
            <family val="2"/>
          </rPr>
          <t xml:space="preserve">
Income from Operations determined by Net Patient Services Revenue - Total Expenses (see pg. 11/11) 45,778,984.00 = 10,357,337
</t>
        </r>
      </text>
    </comment>
    <comment ref="E20" authorId="0" shapeId="0">
      <text>
        <r>
          <rPr>
            <b/>
            <sz val="9"/>
            <color indexed="81"/>
            <rFont val="Tahoma"/>
            <family val="2"/>
          </rPr>
          <t>O'Hare, Mary (HCA):</t>
        </r>
        <r>
          <rPr>
            <sz val="9"/>
            <color indexed="81"/>
            <rFont val="Tahoma"/>
            <family val="2"/>
          </rPr>
          <t xml:space="preserve">
While this amt. is noted as the "Gross Operating Revenue" on the Financial Statements, when I compared this statement against SFY 2018 DSH Application and assoc. documents, this same field on 2018 was noted as Net Patient Service Revenue. Therefore, used this amount, even though it's noted on the SFY 2019 financial statements as "Gross Operating Revenue." 
</t>
        </r>
      </text>
    </comment>
    <comment ref="E24" authorId="0" shapeId="0">
      <text>
        <r>
          <rPr>
            <b/>
            <sz val="9"/>
            <color indexed="81"/>
            <rFont val="Tahoma"/>
            <family val="2"/>
          </rPr>
          <t>O'Hare, Mary (HCA):</t>
        </r>
        <r>
          <rPr>
            <sz val="9"/>
            <color indexed="81"/>
            <rFont val="Tahoma"/>
            <family val="2"/>
          </rPr>
          <t xml:space="preserve">
Plz. Se pg. 23/23 for
the unconsolidated version. Info. Provided was for only 4 months. Therefore, multiplied the net patient service revenue less provisions for bad debts for Topenish only ($6,838,567) x 3 ($6,838,567 represents four mos. of data. This number x 3 = 12 months worth of data: 20,515,701 net patient service revenue</t>
        </r>
      </text>
    </comment>
    <comment ref="L28" authorId="0" shapeId="0">
      <text>
        <r>
          <rPr>
            <b/>
            <sz val="9"/>
            <color indexed="81"/>
            <rFont val="Tahoma"/>
            <family val="2"/>
          </rPr>
          <t>O'Hare, Mary (HCA):</t>
        </r>
        <r>
          <rPr>
            <sz val="9"/>
            <color indexed="81"/>
            <rFont val="Tahoma"/>
            <family val="2"/>
          </rPr>
          <t xml:space="preserve">
verified amount via  74.60.110</t>
        </r>
      </text>
    </comment>
  </commentList>
</comments>
</file>

<file path=xl/sharedStrings.xml><?xml version="1.0" encoding="utf-8"?>
<sst xmlns="http://schemas.openxmlformats.org/spreadsheetml/2006/main" count="106" uniqueCount="84">
  <si>
    <t>enter this in</t>
  </si>
  <si>
    <t>Hospital Information</t>
  </si>
  <si>
    <t>Profit Calculation</t>
  </si>
  <si>
    <t>CAH</t>
  </si>
  <si>
    <t>Medicare Number</t>
  </si>
  <si>
    <t>Provider #</t>
  </si>
  <si>
    <t>Facility Name</t>
  </si>
  <si>
    <t xml:space="preserve">Net Patient Service Revenue </t>
  </si>
  <si>
    <t>Income/(Loss) from Operations</t>
  </si>
  <si>
    <t xml:space="preserve">Percent Profit </t>
  </si>
  <si>
    <t xml:space="preserve"> Profit Factor</t>
  </si>
  <si>
    <t>SFY 2017 Total T19 FFS PYMTS</t>
  </si>
  <si>
    <t xml:space="preserve"> Adjusted Payment Factor 2017</t>
  </si>
  <si>
    <t>Small Rural Payment Calc 2017</t>
  </si>
  <si>
    <t>DSH CAP for 2017</t>
  </si>
  <si>
    <t>Proposed LIDSH for 2019</t>
  </si>
  <si>
    <t>Net DSH CAP avail. (CAP less LIDSH)</t>
  </si>
  <si>
    <t xml:space="preserve">Net SRDSH allowable payment </t>
  </si>
  <si>
    <t xml:space="preserve">Residual SRDSH payment </t>
  </si>
  <si>
    <t>Total SRDSH payment</t>
  </si>
  <si>
    <t>Monthly Payment</t>
  </si>
  <si>
    <t>July 2019-Dec. 2019 1st Payment  (6 mos)</t>
  </si>
  <si>
    <t>January 2019-March 2019 (2nd payment)</t>
  </si>
  <si>
    <t>April 2019-June2019 (2nd and final payment (3 mos)</t>
  </si>
  <si>
    <t>Check</t>
  </si>
  <si>
    <t>*</t>
  </si>
  <si>
    <t>Astria Sunnyside</t>
  </si>
  <si>
    <t>Coulee Medical Center</t>
  </si>
  <si>
    <t>Forks Community Hospital</t>
  </si>
  <si>
    <t>Jefferson Healthcare</t>
  </si>
  <si>
    <t>Kittitas Valley Healthcare</t>
  </si>
  <si>
    <t>Mason General Hospital and Family of Clinics</t>
  </si>
  <si>
    <t>Newport Hospital and Health Services</t>
  </si>
  <si>
    <t>North Valley Hospital</t>
  </si>
  <si>
    <t>Ocean Beach Hospital</t>
  </si>
  <si>
    <t>Okanogan County Public Hospital District No. 3  d/b/a Mid Valley Hospital</t>
  </si>
  <si>
    <t>Okanogan -Douglas Counties Public Hospital District No. 1 d/b/a/ Three Rivers Hospital</t>
  </si>
  <si>
    <t>Othello Community Hospital</t>
  </si>
  <si>
    <t>Prosser Public Hospital District dba PMH Medical Center</t>
  </si>
  <si>
    <t xml:space="preserve">Providence Mount Carmel Hospital </t>
  </si>
  <si>
    <t>Pullman Regional Hospital</t>
  </si>
  <si>
    <t>St. Elizabeth Hospital- Enumclaw</t>
  </si>
  <si>
    <t>Summit Pacific Medical Center</t>
  </si>
  <si>
    <t>Tri-State Memorial Hospital</t>
  </si>
  <si>
    <t>Whidbey Island Public Hospital District</t>
  </si>
  <si>
    <t>Whitman Hospital and Medical Center</t>
  </si>
  <si>
    <t>Small Rural PPS</t>
  </si>
  <si>
    <t>Toppenish Community Hospital</t>
  </si>
  <si>
    <t>Total</t>
  </si>
  <si>
    <t>Average Profit %:</t>
  </si>
  <si>
    <t>110% of Avg. P.%:</t>
  </si>
  <si>
    <t>Appropriation</t>
  </si>
  <si>
    <t>confirmed appropriation amt. 1/8/19</t>
  </si>
  <si>
    <t>Column A</t>
  </si>
  <si>
    <t xml:space="preserve">* Indicates Critical Access Hospital </t>
  </si>
  <si>
    <t>Column B</t>
  </si>
  <si>
    <t>Column C</t>
  </si>
  <si>
    <t xml:space="preserve">Primary Provider Number </t>
  </si>
  <si>
    <t>Column D</t>
  </si>
  <si>
    <t>Column E</t>
  </si>
  <si>
    <t>From Audited Financial Statements supplied by Hospitals</t>
  </si>
  <si>
    <t>Column F</t>
  </si>
  <si>
    <t>Column G</t>
  </si>
  <si>
    <t>Percent Profit - Calculated - Income/(Loss) from operations divided by Net Patient Service Revenues</t>
  </si>
  <si>
    <t>F27</t>
  </si>
  <si>
    <t>Average Profit Percentage (E24/D24)</t>
  </si>
  <si>
    <t>F28</t>
  </si>
  <si>
    <t>110% of average profit</t>
  </si>
  <si>
    <t>Column H</t>
  </si>
  <si>
    <t xml:space="preserve">Calculated - If % Profit is more than the amount shown as 110% of Average Percent Profit, Profit Factor is 1.0.  </t>
  </si>
  <si>
    <t>Column I</t>
  </si>
  <si>
    <t>Data from MMIS  - payments made byHCA for T19 FFS</t>
  </si>
  <si>
    <t>Column J</t>
  </si>
  <si>
    <t>Column G*Col H</t>
  </si>
  <si>
    <t>Column K</t>
  </si>
  <si>
    <t>1st calculation to determine payment</t>
  </si>
  <si>
    <t>Column L</t>
  </si>
  <si>
    <t>DSH CAP before any DSH payments</t>
  </si>
  <si>
    <t>Column M</t>
  </si>
  <si>
    <t xml:space="preserve">LI DSH payments </t>
  </si>
  <si>
    <t>Column N</t>
  </si>
  <si>
    <t>Net DSH CAP</t>
  </si>
  <si>
    <t>Column O-Q</t>
  </si>
  <si>
    <t>Calculated Payment  Distributions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</si>
</sst>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1" formatCode="_(* #,##0_);_(* \(#,##0\);_(* &quot;-&quot;_);_(@_)"/>
    <numFmt numFmtId="43" formatCode="_(* #,##0.00_);_(* \(#,##0.00\);_(* &quot;-&quot;??_);_(@_)"/>
    <numFmt numFmtId="164" formatCode="0.000%"/>
    <numFmt numFmtId="165" formatCode="#,##0.0_);\(#,##0.0\)"/>
    <numFmt numFmtId="166" formatCode="_(* #,##0_);_(* \(#,##0\);_(* &quot;-&quot;??_);_(@_)"/>
    <numFmt numFmtId="167" formatCode="#,##0.00000_);\(#,##0.00000\)"/>
    <numFmt numFmtId="168" formatCode="0.000000_);\(0.000000\)"/>
    <numFmt numFmtId="169" formatCode="_(* #,##0.000000000_);_(* \(#,##0.000000000\);_(* &quot;-&quot;??_);_(@_)"/>
    <numFmt numFmtId="170" formatCode="#,##0.0000_);\(#,##0.0000\)"/>
  </numFmts>
  <fonts count="13"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b/>
      <sz val="10"/>
      <name val="Arial"/>
      <family val="2"/>
    </font>
    <font>
      <sz val="9"/>
      <color theme="1"/>
      <name val="Arial"/>
      <family val="2"/>
    </font>
    <font>
      <sz val="11"/>
      <name val="Calibri"/>
      <family val="2"/>
      <scheme val="minor"/>
    </font>
    <font>
      <sz val="8"/>
      <color theme="1"/>
      <name val="Arial"/>
      <family val="2"/>
    </font>
    <font>
      <sz val="11"/>
      <color rgb="FF000000"/>
      <name val="Calibri"/>
      <family val="2"/>
    </font>
    <font>
      <sz val="10"/>
      <color theme="1"/>
      <name val="Times New Roman"/>
      <family val="1"/>
    </font>
    <font>
      <b/>
      <sz val="9"/>
      <color indexed="81"/>
      <name val="Tahoma"/>
      <family val="2"/>
    </font>
    <font>
      <sz val="9"/>
      <color indexed="81"/>
      <name val="Tahoma"/>
      <family val="2"/>
    </font>
  </fonts>
  <fills count="7">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cellStyleXfs>
  <cellXfs count="94">
    <xf numFmtId="0" fontId="0" fillId="0" borderId="0" xfId="0"/>
    <xf numFmtId="0" fontId="3" fillId="0" borderId="1" xfId="2" applyFont="1" applyBorder="1" applyAlignment="1">
      <alignment horizontal="center"/>
    </xf>
    <xf numFmtId="0" fontId="3" fillId="0" borderId="2" xfId="2" applyFont="1" applyBorder="1" applyAlignment="1">
      <alignment horizontal="center"/>
    </xf>
    <xf numFmtId="0" fontId="3" fillId="0" borderId="0" xfId="2" applyFont="1" applyBorder="1" applyAlignment="1">
      <alignment horizontal="center"/>
    </xf>
    <xf numFmtId="0" fontId="3" fillId="2" borderId="2" xfId="2" applyFont="1" applyFill="1" applyBorder="1" applyAlignment="1">
      <alignment horizontal="center"/>
    </xf>
    <xf numFmtId="0" fontId="3" fillId="2" borderId="0" xfId="2" applyFont="1" applyFill="1" applyBorder="1" applyAlignment="1">
      <alignment horizontal="center"/>
    </xf>
    <xf numFmtId="0" fontId="4" fillId="2" borderId="0" xfId="2" applyFont="1" applyFill="1" applyBorder="1"/>
    <xf numFmtId="0" fontId="4" fillId="0" borderId="0" xfId="2" applyFont="1" applyFill="1" applyBorder="1"/>
    <xf numFmtId="0" fontId="4" fillId="0" borderId="0" xfId="2" applyFont="1" applyFill="1"/>
    <xf numFmtId="0" fontId="2" fillId="0" borderId="0" xfId="2" applyFont="1" applyFill="1" applyBorder="1"/>
    <xf numFmtId="0" fontId="2" fillId="0" borderId="0" xfId="2" applyFont="1" applyFill="1"/>
    <xf numFmtId="0" fontId="3" fillId="3" borderId="3" xfId="2" applyFont="1" applyFill="1" applyBorder="1" applyAlignment="1">
      <alignment horizontal="center" wrapText="1"/>
    </xf>
    <xf numFmtId="0" fontId="3" fillId="3" borderId="4" xfId="2" applyFont="1" applyFill="1" applyBorder="1" applyAlignment="1">
      <alignment horizontal="center" wrapText="1"/>
    </xf>
    <xf numFmtId="0" fontId="3" fillId="3" borderId="3" xfId="2" applyFont="1" applyFill="1" applyBorder="1" applyAlignment="1">
      <alignment horizontal="right" wrapText="1"/>
    </xf>
    <xf numFmtId="0" fontId="3" fillId="3" borderId="6" xfId="2" applyFont="1" applyFill="1" applyBorder="1" applyAlignment="1">
      <alignment horizontal="center" wrapText="1"/>
    </xf>
    <xf numFmtId="0" fontId="3" fillId="4" borderId="3" xfId="2" applyFont="1" applyFill="1" applyBorder="1" applyAlignment="1">
      <alignment horizontal="center" wrapText="1"/>
    </xf>
    <xf numFmtId="0" fontId="3" fillId="2" borderId="0" xfId="2" applyFont="1" applyFill="1" applyBorder="1" applyAlignment="1">
      <alignment horizontal="center" wrapText="1"/>
    </xf>
    <xf numFmtId="0" fontId="3" fillId="2" borderId="0" xfId="2" applyFont="1" applyFill="1" applyAlignment="1">
      <alignment horizontal="center" wrapText="1"/>
    </xf>
    <xf numFmtId="0" fontId="3" fillId="0" borderId="0" xfId="2" applyFont="1" applyFill="1" applyBorder="1" applyAlignment="1">
      <alignment horizontal="center"/>
    </xf>
    <xf numFmtId="0" fontId="3" fillId="0" borderId="0" xfId="2" applyFont="1" applyFill="1" applyAlignment="1">
      <alignment horizontal="center"/>
    </xf>
    <xf numFmtId="0" fontId="4" fillId="0" borderId="0" xfId="2" applyFont="1" applyFill="1" applyBorder="1" applyAlignment="1">
      <alignment horizontal="center"/>
    </xf>
    <xf numFmtId="0" fontId="4" fillId="0" borderId="0" xfId="0" applyNumberFormat="1" applyFont="1" applyFill="1" applyBorder="1" applyAlignment="1">
      <alignment horizontal="right"/>
    </xf>
    <xf numFmtId="49" fontId="4" fillId="0" borderId="0" xfId="0" applyNumberFormat="1" applyFont="1" applyFill="1" applyBorder="1" applyAlignment="1">
      <alignment horizontal="right"/>
    </xf>
    <xf numFmtId="0" fontId="4" fillId="0" borderId="0" xfId="3" applyFont="1" applyFill="1" applyProtection="1"/>
    <xf numFmtId="38" fontId="4" fillId="0" borderId="7" xfId="2" applyNumberFormat="1" applyFont="1" applyFill="1" applyBorder="1" applyAlignment="1">
      <alignment horizontal="right"/>
    </xf>
    <xf numFmtId="38" fontId="4" fillId="0" borderId="0" xfId="2" applyNumberFormat="1" applyFont="1" applyFill="1" applyBorder="1" applyAlignment="1">
      <alignment horizontal="right"/>
    </xf>
    <xf numFmtId="164" fontId="4" fillId="0" borderId="0" xfId="1" applyNumberFormat="1" applyFont="1" applyFill="1" applyBorder="1" applyAlignment="1">
      <alignment horizontal="right"/>
    </xf>
    <xf numFmtId="165" fontId="4" fillId="0" borderId="8" xfId="2" applyNumberFormat="1" applyFont="1" applyFill="1" applyBorder="1" applyAlignment="1">
      <alignment horizontal="right"/>
    </xf>
    <xf numFmtId="38" fontId="4" fillId="0" borderId="0" xfId="2" applyNumberFormat="1" applyFont="1" applyFill="1" applyBorder="1" applyAlignment="1">
      <alignment horizontal="right" wrapText="1"/>
    </xf>
    <xf numFmtId="38" fontId="6" fillId="0" borderId="0" xfId="2" applyNumberFormat="1" applyFont="1" applyAlignment="1">
      <alignment horizontal="right"/>
    </xf>
    <xf numFmtId="3" fontId="4" fillId="0" borderId="0" xfId="4" applyNumberFormat="1" applyFont="1" applyFill="1" applyBorder="1"/>
    <xf numFmtId="41" fontId="4" fillId="0" borderId="0" xfId="2" applyNumberFormat="1" applyFont="1" applyFill="1" applyBorder="1"/>
    <xf numFmtId="41" fontId="4" fillId="2" borderId="0" xfId="2" applyNumberFormat="1" applyFont="1" applyFill="1" applyBorder="1"/>
    <xf numFmtId="38" fontId="4" fillId="0" borderId="0" xfId="2" applyNumberFormat="1" applyFont="1" applyFill="1" applyBorder="1"/>
    <xf numFmtId="38" fontId="4" fillId="5" borderId="0" xfId="2" applyNumberFormat="1" applyFont="1" applyFill="1" applyBorder="1"/>
    <xf numFmtId="3" fontId="4" fillId="0" borderId="0" xfId="2" applyNumberFormat="1" applyFont="1" applyFill="1" applyBorder="1"/>
    <xf numFmtId="0" fontId="4" fillId="0" borderId="0" xfId="2" applyFont="1" applyFill="1" applyBorder="1" applyAlignment="1">
      <alignment horizontal="right"/>
    </xf>
    <xf numFmtId="1" fontId="7" fillId="0" borderId="0" xfId="0" applyNumberFormat="1" applyFont="1" applyFill="1" applyBorder="1" applyAlignment="1">
      <alignment horizontal="right"/>
    </xf>
    <xf numFmtId="0" fontId="7" fillId="0" borderId="0" xfId="0" applyNumberFormat="1" applyFont="1" applyFill="1" applyBorder="1" applyAlignment="1">
      <alignment horizontal="right"/>
    </xf>
    <xf numFmtId="0" fontId="4" fillId="0" borderId="0" xfId="0" applyFont="1" applyFill="1" applyBorder="1"/>
    <xf numFmtId="1" fontId="4" fillId="0" borderId="0" xfId="3" applyNumberFormat="1" applyFont="1" applyFill="1" applyAlignment="1" applyProtection="1">
      <alignment horizontal="right"/>
    </xf>
    <xf numFmtId="0" fontId="3" fillId="0" borderId="0" xfId="2" applyFont="1" applyBorder="1"/>
    <xf numFmtId="0" fontId="3" fillId="0" borderId="0" xfId="2" applyFont="1" applyBorder="1" applyAlignment="1">
      <alignment horizontal="right"/>
    </xf>
    <xf numFmtId="37" fontId="3" fillId="0" borderId="4" xfId="2" applyNumberFormat="1" applyFont="1" applyFill="1" applyBorder="1"/>
    <xf numFmtId="38" fontId="3" fillId="0" borderId="5" xfId="2" applyNumberFormat="1" applyFont="1" applyFill="1" applyBorder="1"/>
    <xf numFmtId="164" fontId="3" fillId="0" borderId="5" xfId="1" applyNumberFormat="1" applyFont="1" applyBorder="1"/>
    <xf numFmtId="39" fontId="3" fillId="6" borderId="6" xfId="2" applyNumberFormat="1" applyFont="1" applyFill="1" applyBorder="1"/>
    <xf numFmtId="37" fontId="3" fillId="0" borderId="5" xfId="2" applyNumberFormat="1" applyFont="1" applyBorder="1"/>
    <xf numFmtId="37" fontId="3" fillId="2" borderId="5" xfId="2" applyNumberFormat="1" applyFont="1" applyFill="1" applyBorder="1"/>
    <xf numFmtId="41" fontId="3" fillId="0" borderId="5" xfId="2" applyNumberFormat="1" applyFont="1" applyFill="1" applyBorder="1"/>
    <xf numFmtId="41" fontId="3" fillId="5" borderId="5" xfId="2" applyNumberFormat="1" applyFont="1" applyFill="1" applyBorder="1"/>
    <xf numFmtId="166" fontId="8" fillId="0" borderId="0" xfId="0" applyNumberFormat="1" applyFont="1"/>
    <xf numFmtId="0" fontId="4" fillId="0" borderId="0" xfId="2" applyFont="1" applyBorder="1" applyAlignment="1">
      <alignment horizontal="center"/>
    </xf>
    <xf numFmtId="0" fontId="4" fillId="0" borderId="0" xfId="2" applyFont="1" applyBorder="1"/>
    <xf numFmtId="164" fontId="3" fillId="0" borderId="0" xfId="1" applyNumberFormat="1" applyFont="1" applyBorder="1"/>
    <xf numFmtId="167" fontId="4" fillId="0" borderId="0" xfId="2" applyNumberFormat="1" applyFont="1" applyBorder="1"/>
    <xf numFmtId="37" fontId="3" fillId="0" borderId="0" xfId="2" applyNumberFormat="1" applyFont="1" applyFill="1" applyBorder="1"/>
    <xf numFmtId="37" fontId="4" fillId="0" borderId="0" xfId="2" applyNumberFormat="1" applyFont="1" applyBorder="1"/>
    <xf numFmtId="168" fontId="3" fillId="0" borderId="0" xfId="2" applyNumberFormat="1" applyFont="1" applyBorder="1"/>
    <xf numFmtId="166" fontId="4" fillId="0" borderId="0" xfId="5" applyNumberFormat="1" applyFont="1" applyBorder="1"/>
    <xf numFmtId="169" fontId="4" fillId="0" borderId="0" xfId="2" applyNumberFormat="1" applyFont="1" applyFill="1" applyBorder="1" applyAlignment="1">
      <alignment horizontal="center" wrapText="1"/>
    </xf>
    <xf numFmtId="170" fontId="4" fillId="0" borderId="0" xfId="2" applyNumberFormat="1" applyFont="1" applyBorder="1"/>
    <xf numFmtId="0" fontId="4" fillId="0" borderId="0" xfId="2" applyFont="1" applyBorder="1" applyAlignment="1"/>
    <xf numFmtId="0" fontId="4" fillId="0" borderId="8" xfId="2" applyFont="1" applyBorder="1" applyAlignment="1"/>
    <xf numFmtId="0" fontId="4" fillId="0" borderId="0" xfId="2" applyNumberFormat="1" applyFont="1" applyBorder="1"/>
    <xf numFmtId="43" fontId="4" fillId="0" borderId="0" xfId="2" applyNumberFormat="1" applyFont="1" applyFill="1" applyBorder="1"/>
    <xf numFmtId="166" fontId="4" fillId="0" borderId="0" xfId="2" applyNumberFormat="1" applyFont="1" applyBorder="1"/>
    <xf numFmtId="0" fontId="3" fillId="0" borderId="0" xfId="2" applyFont="1" applyFill="1" applyBorder="1"/>
    <xf numFmtId="0" fontId="9" fillId="0" borderId="0" xfId="0" applyFont="1" applyAlignment="1">
      <alignment vertical="center"/>
    </xf>
    <xf numFmtId="8" fontId="9" fillId="0" borderId="0" xfId="0" applyNumberFormat="1" applyFont="1" applyAlignment="1">
      <alignment horizontal="right" vertical="center"/>
    </xf>
    <xf numFmtId="0" fontId="4" fillId="0" borderId="8" xfId="2" applyFont="1" applyBorder="1"/>
    <xf numFmtId="0" fontId="10" fillId="0" borderId="0" xfId="0" applyFont="1"/>
    <xf numFmtId="0" fontId="3" fillId="0" borderId="0" xfId="2" applyFont="1" applyBorder="1" applyAlignment="1">
      <alignment horizontal="left"/>
    </xf>
    <xf numFmtId="0" fontId="4" fillId="0" borderId="0" xfId="2" applyFont="1" applyAlignment="1">
      <alignment horizontal="center"/>
    </xf>
    <xf numFmtId="0" fontId="4" fillId="0" borderId="0" xfId="2" applyFont="1"/>
    <xf numFmtId="0" fontId="3" fillId="0" borderId="7" xfId="2" applyFont="1" applyBorder="1" applyAlignment="1">
      <alignment horizontal="center"/>
    </xf>
    <xf numFmtId="0" fontId="3" fillId="0" borderId="0" xfId="2" applyFont="1" applyBorder="1" applyAlignment="1">
      <alignment horizontal="center"/>
    </xf>
    <xf numFmtId="0" fontId="4" fillId="0" borderId="12" xfId="2" applyFont="1" applyBorder="1" applyAlignment="1"/>
    <xf numFmtId="0" fontId="4" fillId="0" borderId="13" xfId="2" applyFont="1" applyBorder="1" applyAlignment="1"/>
    <xf numFmtId="0" fontId="4" fillId="0" borderId="0" xfId="2" applyFont="1" applyBorder="1" applyAlignment="1"/>
    <xf numFmtId="0" fontId="4" fillId="0" borderId="8" xfId="2" applyFont="1" applyBorder="1" applyAlignment="1"/>
    <xf numFmtId="0" fontId="4" fillId="0" borderId="0" xfId="2" applyFont="1" applyBorder="1" applyAlignment="1">
      <alignment wrapText="1"/>
    </xf>
    <xf numFmtId="0" fontId="4" fillId="0" borderId="8" xfId="2" applyFont="1" applyBorder="1" applyAlignment="1">
      <alignment wrapText="1"/>
    </xf>
    <xf numFmtId="0" fontId="3" fillId="0" borderId="9" xfId="2" applyFont="1" applyBorder="1" applyAlignment="1">
      <alignment horizontal="center"/>
    </xf>
    <xf numFmtId="0" fontId="3" fillId="0" borderId="10" xfId="2" applyFont="1" applyBorder="1" applyAlignment="1">
      <alignment horizontal="center"/>
    </xf>
    <xf numFmtId="0" fontId="4" fillId="0" borderId="10" xfId="2" applyFont="1" applyBorder="1" applyAlignment="1"/>
    <xf numFmtId="0" fontId="4" fillId="0" borderId="11" xfId="2" applyFont="1" applyBorder="1" applyAlignment="1"/>
    <xf numFmtId="0" fontId="5" fillId="3" borderId="3" xfId="2" applyFont="1" applyFill="1" applyBorder="1" applyAlignment="1">
      <alignment horizontal="center"/>
    </xf>
    <xf numFmtId="0" fontId="5" fillId="3" borderId="3" xfId="2" applyFont="1" applyFill="1" applyBorder="1" applyAlignment="1"/>
    <xf numFmtId="0" fontId="5" fillId="3" borderId="4" xfId="2" applyFont="1" applyFill="1" applyBorder="1" applyAlignment="1">
      <alignment horizontal="center"/>
    </xf>
    <xf numFmtId="0" fontId="5" fillId="3" borderId="5" xfId="2" applyFont="1" applyFill="1" applyBorder="1" applyAlignment="1">
      <alignment horizontal="center"/>
    </xf>
    <xf numFmtId="0" fontId="5" fillId="3" borderId="6" xfId="2" applyFont="1" applyFill="1" applyBorder="1" applyAlignment="1">
      <alignment horizontal="center"/>
    </xf>
    <xf numFmtId="37" fontId="3" fillId="0" borderId="0" xfId="2" applyNumberFormat="1" applyFont="1" applyBorder="1" applyAlignment="1">
      <alignment horizontal="right"/>
    </xf>
    <xf numFmtId="0" fontId="3" fillId="0" borderId="0" xfId="2" applyFont="1" applyBorder="1" applyAlignment="1">
      <alignment horizontal="right"/>
    </xf>
  </cellXfs>
  <cellStyles count="6">
    <cellStyle name="Comma 16" xfId="5"/>
    <cellStyle name="Normal" xfId="0" builtinId="0"/>
    <cellStyle name="Normal 10 10 2 2" xfId="4"/>
    <cellStyle name="Normal 102 2" xfId="2"/>
    <cellStyle name="Normal 3"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Branch\Shared\DSH%20Unit\worksheet\fY0203\FY%202002-2003%20Payments\0203dshpaymen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eyeram\Local%20Settings\Temporary%20Internet%20Files\OLK748\CPE%20Proposal\CPE%20Model%20WA%20Summ%20080504%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BUDGET\DSH-ProShare-NPro\CPE\CPE%20Proposal\CPE%20Model%20WA%205%20Yr%20Proj%20w%20Rate%20Incr%20v6%20EXH%20(012505)%20MAAFeb05Foreca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BUDGET\DSH-ProShare-NPro\CPE\CPE%20Proposal\Copy%20of%20Consolidated%20File%20WA%20Hosps%20v6%20EXH%20w%20corrections%20MAA%20(0125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Kentucky\Certification%20Model%20County%20Hosp%20051704-\Final%20to%20KY\KY%20Cty%20Hosp%20Cert%20Model%20051704%20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HospitalFinance\DSH-ProShare-NPro\SFY%202020\DSH%20Data%20for%20SFY%202020%20with%20Final%20Rule%20data%20included%20-%20202000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HospitalFinance\DSH-ProShare-NPro\SFY%202019\(2)_SFY2019%20DSH%20Data%20_With%20Final%20Rule%20IncludedMIPUR%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1.75"/>
      <sheetName val="Base"/>
      <sheetName val="Base Payments"/>
      <sheetName val="BaseTransfer"/>
      <sheetName val="6-30 Supp"/>
      <sheetName val="output(all)"/>
      <sheetName val="Per Diem"/>
      <sheetName val="OBRA"/>
      <sheetName val="Groups"/>
      <sheetName val="Eligibility (SAS)"/>
      <sheetName val="Cap Days (SAS)"/>
      <sheetName val="OBRA (SAS)"/>
      <sheetName val="Summ of Analysis"/>
      <sheetName val="Analysis"/>
      <sheetName val="Advances"/>
      <sheetName val="readmefirst"/>
    </sheetNames>
    <sheetDataSet>
      <sheetData sheetId="0" refreshError="1">
        <row r="31">
          <cell r="B31">
            <v>10846</v>
          </cell>
          <cell r="C31">
            <v>1</v>
          </cell>
          <cell r="D31">
            <v>2</v>
          </cell>
          <cell r="E31">
            <v>2060</v>
          </cell>
          <cell r="F31">
            <v>40986.400000000001</v>
          </cell>
          <cell r="G31">
            <v>84431984</v>
          </cell>
          <cell r="H31">
            <v>160106556</v>
          </cell>
          <cell r="I31">
            <v>84431984</v>
          </cell>
          <cell r="J31">
            <v>70184078</v>
          </cell>
          <cell r="K31" t="str">
            <v xml:space="preserve"> </v>
          </cell>
          <cell r="L31">
            <v>0</v>
          </cell>
          <cell r="M31">
            <v>70184078</v>
          </cell>
          <cell r="N31">
            <v>4.3155411997903736E-2</v>
          </cell>
          <cell r="O31">
            <v>0</v>
          </cell>
          <cell r="P31">
            <v>70184078</v>
          </cell>
          <cell r="Q31" t="str">
            <v xml:space="preserve"> </v>
          </cell>
          <cell r="R31"/>
        </row>
        <row r="32">
          <cell r="B32">
            <v>190017</v>
          </cell>
          <cell r="C32">
            <v>3</v>
          </cell>
          <cell r="D32">
            <v>3</v>
          </cell>
          <cell r="E32">
            <v>435</v>
          </cell>
          <cell r="F32">
            <v>5896</v>
          </cell>
          <cell r="G32">
            <v>2564760</v>
          </cell>
          <cell r="H32">
            <v>8217684</v>
          </cell>
          <cell r="I32">
            <v>2564760</v>
          </cell>
          <cell r="J32">
            <v>2131956</v>
          </cell>
          <cell r="K32" t="str">
            <v xml:space="preserve"> </v>
          </cell>
          <cell r="L32">
            <v>0</v>
          </cell>
          <cell r="M32">
            <v>2131956</v>
          </cell>
          <cell r="N32">
            <v>1.3109161246145152E-3</v>
          </cell>
          <cell r="O32">
            <v>0</v>
          </cell>
          <cell r="P32">
            <v>2131956</v>
          </cell>
          <cell r="Q32" t="str">
            <v xml:space="preserve"> </v>
          </cell>
          <cell r="R32"/>
        </row>
        <row r="33">
          <cell r="B33">
            <v>301097</v>
          </cell>
          <cell r="C33">
            <v>3</v>
          </cell>
          <cell r="D33">
            <v>3</v>
          </cell>
          <cell r="E33">
            <v>300</v>
          </cell>
          <cell r="F33">
            <v>3645.6</v>
          </cell>
          <cell r="G33">
            <v>1093680</v>
          </cell>
          <cell r="H33">
            <v>4252548</v>
          </cell>
          <cell r="I33">
            <v>1093680</v>
          </cell>
          <cell r="J33">
            <v>909121</v>
          </cell>
          <cell r="K33" t="str">
            <v xml:space="preserve"> </v>
          </cell>
          <cell r="L33">
            <v>0</v>
          </cell>
          <cell r="M33">
            <v>909121</v>
          </cell>
          <cell r="N33">
            <v>5.5900843081455368E-4</v>
          </cell>
          <cell r="O33">
            <v>0</v>
          </cell>
          <cell r="P33">
            <v>909121</v>
          </cell>
          <cell r="Q33" t="str">
            <v xml:space="preserve"> </v>
          </cell>
          <cell r="R33"/>
        </row>
        <row r="34">
          <cell r="B34">
            <v>190034</v>
          </cell>
          <cell r="C34">
            <v>1</v>
          </cell>
          <cell r="D34">
            <v>3</v>
          </cell>
          <cell r="E34">
            <v>305</v>
          </cell>
          <cell r="F34">
            <v>22768</v>
          </cell>
          <cell r="G34">
            <v>6944240</v>
          </cell>
          <cell r="H34">
            <v>24300168</v>
          </cell>
          <cell r="I34">
            <v>6944240</v>
          </cell>
          <cell r="J34">
            <v>5772399</v>
          </cell>
          <cell r="K34" t="str">
            <v xml:space="preserve"> </v>
          </cell>
          <cell r="L34">
            <v>0</v>
          </cell>
          <cell r="M34">
            <v>5772399</v>
          </cell>
          <cell r="N34">
            <v>3.5493841931112571E-3</v>
          </cell>
          <cell r="O34">
            <v>0</v>
          </cell>
          <cell r="P34">
            <v>5772399</v>
          </cell>
          <cell r="Q34" t="str">
            <v xml:space="preserve"> </v>
          </cell>
          <cell r="R34"/>
        </row>
        <row r="35">
          <cell r="B35">
            <v>364231</v>
          </cell>
          <cell r="C35">
            <v>1</v>
          </cell>
          <cell r="D35">
            <v>2</v>
          </cell>
          <cell r="E35">
            <v>2060</v>
          </cell>
          <cell r="F35">
            <v>42608.800000000003</v>
          </cell>
          <cell r="G35">
            <v>87774128</v>
          </cell>
          <cell r="H35">
            <v>147762166</v>
          </cell>
          <cell r="I35">
            <v>87774128</v>
          </cell>
          <cell r="J35">
            <v>72962234</v>
          </cell>
          <cell r="K35" t="str">
            <v xml:space="preserve"> </v>
          </cell>
          <cell r="L35">
            <v>0</v>
          </cell>
          <cell r="M35">
            <v>72962234</v>
          </cell>
          <cell r="N35">
            <v>4.486366934331544E-2</v>
          </cell>
          <cell r="O35">
            <v>0</v>
          </cell>
          <cell r="P35">
            <v>72962234</v>
          </cell>
          <cell r="Q35" t="str">
            <v xml:space="preserve"> </v>
          </cell>
          <cell r="R35"/>
        </row>
        <row r="36">
          <cell r="B36">
            <v>190045</v>
          </cell>
          <cell r="C36">
            <v>3</v>
          </cell>
          <cell r="D36">
            <v>4</v>
          </cell>
          <cell r="E36">
            <v>835</v>
          </cell>
          <cell r="F36">
            <v>0</v>
          </cell>
          <cell r="G36">
            <v>0</v>
          </cell>
          <cell r="H36">
            <v>1910826</v>
          </cell>
          <cell r="I36">
            <v>0</v>
          </cell>
          <cell r="J36">
            <v>0</v>
          </cell>
          <cell r="K36" t="str">
            <v xml:space="preserve"> </v>
          </cell>
          <cell r="L36">
            <v>0</v>
          </cell>
          <cell r="M36">
            <v>0</v>
          </cell>
          <cell r="N36" t="str">
            <v xml:space="preserve"> </v>
          </cell>
          <cell r="O36">
            <v>0</v>
          </cell>
          <cell r="P36">
            <v>0</v>
          </cell>
          <cell r="Q36" t="str">
            <v xml:space="preserve"> </v>
          </cell>
          <cell r="R36"/>
        </row>
        <row r="37">
          <cell r="B37">
            <v>190066</v>
          </cell>
          <cell r="C37">
            <v>3</v>
          </cell>
          <cell r="D37">
            <v>3</v>
          </cell>
          <cell r="E37">
            <v>495</v>
          </cell>
          <cell r="F37">
            <v>10841.6</v>
          </cell>
          <cell r="G37">
            <v>5366592</v>
          </cell>
          <cell r="H37">
            <v>10238307</v>
          </cell>
          <cell r="I37">
            <v>5366592</v>
          </cell>
          <cell r="J37">
            <v>4460979</v>
          </cell>
          <cell r="K37" t="str">
            <v xml:space="preserve"> </v>
          </cell>
          <cell r="L37">
            <v>0</v>
          </cell>
          <cell r="M37">
            <v>4460979</v>
          </cell>
          <cell r="N37">
            <v>2.7430065642380683E-3</v>
          </cell>
          <cell r="O37">
            <v>0</v>
          </cell>
          <cell r="P37">
            <v>4460979</v>
          </cell>
          <cell r="Q37" t="str">
            <v xml:space="preserve"> </v>
          </cell>
          <cell r="R37"/>
        </row>
        <row r="38">
          <cell r="B38">
            <v>190081</v>
          </cell>
          <cell r="C38">
            <v>3</v>
          </cell>
          <cell r="D38">
            <v>3</v>
          </cell>
          <cell r="E38">
            <v>300</v>
          </cell>
          <cell r="F38">
            <v>11476</v>
          </cell>
          <cell r="G38">
            <v>3442800</v>
          </cell>
          <cell r="H38">
            <v>13409867</v>
          </cell>
          <cell r="I38">
            <v>3442800</v>
          </cell>
          <cell r="J38">
            <v>2861827</v>
          </cell>
          <cell r="K38" t="str">
            <v xml:space="preserve"> </v>
          </cell>
          <cell r="L38">
            <v>0</v>
          </cell>
          <cell r="M38">
            <v>2861827</v>
          </cell>
          <cell r="N38">
            <v>1.7597057163267836E-3</v>
          </cell>
          <cell r="O38">
            <v>0</v>
          </cell>
          <cell r="P38">
            <v>2861827</v>
          </cell>
          <cell r="Q38" t="str">
            <v xml:space="preserve"> </v>
          </cell>
          <cell r="R38"/>
        </row>
        <row r="39">
          <cell r="B39">
            <v>190020</v>
          </cell>
          <cell r="C39">
            <v>3</v>
          </cell>
          <cell r="D39">
            <v>5</v>
          </cell>
          <cell r="E39">
            <v>139</v>
          </cell>
          <cell r="F39">
            <v>8978.4</v>
          </cell>
          <cell r="G39">
            <v>1247998</v>
          </cell>
          <cell r="H39">
            <v>0</v>
          </cell>
          <cell r="I39">
            <v>0</v>
          </cell>
          <cell r="J39">
            <v>0</v>
          </cell>
          <cell r="K39" t="str">
            <v xml:space="preserve"> </v>
          </cell>
          <cell r="L39">
            <v>0</v>
          </cell>
          <cell r="M39">
            <v>0</v>
          </cell>
          <cell r="N39" t="str">
            <v xml:space="preserve"> </v>
          </cell>
          <cell r="O39">
            <v>0</v>
          </cell>
          <cell r="P39">
            <v>0</v>
          </cell>
          <cell r="Q39" t="str">
            <v xml:space="preserve"> </v>
          </cell>
          <cell r="R39">
            <v>1247998</v>
          </cell>
        </row>
        <row r="40">
          <cell r="B40">
            <v>342392</v>
          </cell>
          <cell r="C40">
            <v>3</v>
          </cell>
          <cell r="D40">
            <v>5</v>
          </cell>
          <cell r="E40">
            <v>50</v>
          </cell>
          <cell r="F40">
            <v>1353.6</v>
          </cell>
          <cell r="G40">
            <v>67680</v>
          </cell>
          <cell r="H40">
            <v>1545451</v>
          </cell>
          <cell r="I40">
            <v>67680</v>
          </cell>
          <cell r="J40">
            <v>56259</v>
          </cell>
          <cell r="K40" t="str">
            <v xml:space="preserve"> </v>
          </cell>
          <cell r="L40">
            <v>0</v>
          </cell>
          <cell r="M40">
            <v>56259</v>
          </cell>
          <cell r="N40">
            <v>3.4593035810630244E-5</v>
          </cell>
          <cell r="O40">
            <v>0</v>
          </cell>
          <cell r="P40">
            <v>56259</v>
          </cell>
          <cell r="Q40" t="str">
            <v xml:space="preserve"> </v>
          </cell>
          <cell r="R40"/>
        </row>
        <row r="41">
          <cell r="B41">
            <v>190125</v>
          </cell>
          <cell r="C41">
            <v>3</v>
          </cell>
          <cell r="D41">
            <v>3</v>
          </cell>
          <cell r="E41">
            <v>935</v>
          </cell>
          <cell r="F41">
            <v>31656</v>
          </cell>
          <cell r="G41">
            <v>29598360</v>
          </cell>
          <cell r="H41">
            <v>42684628</v>
          </cell>
          <cell r="I41">
            <v>29598360</v>
          </cell>
          <cell r="J41">
            <v>24603634</v>
          </cell>
          <cell r="K41" t="str">
            <v xml:space="preserve"> </v>
          </cell>
          <cell r="L41">
            <v>0</v>
          </cell>
          <cell r="M41">
            <v>24603634</v>
          </cell>
          <cell r="N41">
            <v>1.512850196472813E-2</v>
          </cell>
          <cell r="O41">
            <v>0</v>
          </cell>
          <cell r="P41">
            <v>24603634</v>
          </cell>
          <cell r="Q41" t="str">
            <v xml:space="preserve"> </v>
          </cell>
          <cell r="R41"/>
        </row>
        <row r="42">
          <cell r="B42">
            <v>481015</v>
          </cell>
          <cell r="C42">
            <v>3</v>
          </cell>
          <cell r="D42">
            <v>5</v>
          </cell>
          <cell r="E42">
            <v>71</v>
          </cell>
          <cell r="F42">
            <v>2713.6</v>
          </cell>
          <cell r="G42">
            <v>192666</v>
          </cell>
          <cell r="H42">
            <v>733948</v>
          </cell>
          <cell r="I42">
            <v>192666</v>
          </cell>
          <cell r="J42">
            <v>160154</v>
          </cell>
          <cell r="K42" t="str">
            <v xml:space="preserve"> </v>
          </cell>
          <cell r="L42">
            <v>0</v>
          </cell>
          <cell r="M42">
            <v>160154</v>
          </cell>
          <cell r="N42">
            <v>9.8476920265480651E-5</v>
          </cell>
          <cell r="O42">
            <v>0</v>
          </cell>
          <cell r="P42">
            <v>160154</v>
          </cell>
          <cell r="Q42" t="str">
            <v xml:space="preserve"> </v>
          </cell>
          <cell r="R42"/>
        </row>
        <row r="43">
          <cell r="B43">
            <v>364050</v>
          </cell>
          <cell r="C43">
            <v>3</v>
          </cell>
          <cell r="D43">
            <v>5</v>
          </cell>
          <cell r="E43">
            <v>125</v>
          </cell>
          <cell r="F43">
            <v>3013.6</v>
          </cell>
          <cell r="G43">
            <v>376700</v>
          </cell>
          <cell r="H43">
            <v>540649</v>
          </cell>
          <cell r="I43">
            <v>376700</v>
          </cell>
          <cell r="J43">
            <v>313132</v>
          </cell>
          <cell r="K43" t="str">
            <v xml:space="preserve"> </v>
          </cell>
          <cell r="L43">
            <v>0</v>
          </cell>
          <cell r="M43">
            <v>313132</v>
          </cell>
          <cell r="N43">
            <v>1.9254139763334345E-4</v>
          </cell>
          <cell r="O43">
            <v>0</v>
          </cell>
          <cell r="P43">
            <v>313132</v>
          </cell>
          <cell r="Q43" t="str">
            <v xml:space="preserve"> </v>
          </cell>
          <cell r="R43"/>
        </row>
        <row r="44">
          <cell r="B44">
            <v>104008</v>
          </cell>
          <cell r="C44">
            <v>3</v>
          </cell>
          <cell r="D44">
            <v>5</v>
          </cell>
          <cell r="E44">
            <v>64</v>
          </cell>
          <cell r="F44">
            <v>1719.2</v>
          </cell>
          <cell r="G44">
            <v>110029</v>
          </cell>
          <cell r="H44">
            <v>888903</v>
          </cell>
          <cell r="I44">
            <v>110029</v>
          </cell>
          <cell r="J44">
            <v>91462</v>
          </cell>
          <cell r="K44" t="str">
            <v xml:space="preserve"> </v>
          </cell>
          <cell r="L44">
            <v>0</v>
          </cell>
          <cell r="M44">
            <v>91462</v>
          </cell>
          <cell r="N44">
            <v>5.6238970499153263E-5</v>
          </cell>
          <cell r="O44">
            <v>0</v>
          </cell>
          <cell r="P44">
            <v>91462</v>
          </cell>
          <cell r="Q44" t="str">
            <v xml:space="preserve"> </v>
          </cell>
          <cell r="R44"/>
        </row>
        <row r="45">
          <cell r="B45">
            <v>160787</v>
          </cell>
          <cell r="C45">
            <v>3</v>
          </cell>
          <cell r="D45">
            <v>3</v>
          </cell>
          <cell r="E45">
            <v>875</v>
          </cell>
          <cell r="F45">
            <v>5510.4</v>
          </cell>
          <cell r="G45">
            <v>4821600</v>
          </cell>
          <cell r="H45">
            <v>9905666</v>
          </cell>
          <cell r="I45">
            <v>4821600</v>
          </cell>
          <cell r="J45">
            <v>4007954</v>
          </cell>
          <cell r="K45" t="str">
            <v xml:space="preserve"> </v>
          </cell>
          <cell r="L45">
            <v>0</v>
          </cell>
          <cell r="M45">
            <v>4007954</v>
          </cell>
          <cell r="N45">
            <v>2.4644465107690988E-3</v>
          </cell>
          <cell r="O45">
            <v>0</v>
          </cell>
          <cell r="P45">
            <v>4007954</v>
          </cell>
          <cell r="Q45" t="str">
            <v xml:space="preserve"> </v>
          </cell>
          <cell r="R45"/>
        </row>
        <row r="46">
          <cell r="B46">
            <v>190163</v>
          </cell>
          <cell r="C46">
            <v>3</v>
          </cell>
          <cell r="D46">
            <v>5</v>
          </cell>
          <cell r="E46">
            <v>143</v>
          </cell>
          <cell r="F46">
            <v>4178.3999999999996</v>
          </cell>
          <cell r="G46">
            <v>597511</v>
          </cell>
          <cell r="H46">
            <v>1000389</v>
          </cell>
          <cell r="I46">
            <v>597511</v>
          </cell>
          <cell r="J46">
            <v>496681</v>
          </cell>
          <cell r="K46" t="str">
            <v xml:space="preserve"> </v>
          </cell>
          <cell r="L46">
            <v>0</v>
          </cell>
          <cell r="M46">
            <v>496681</v>
          </cell>
          <cell r="N46">
            <v>3.0540364420732045E-4</v>
          </cell>
          <cell r="O46">
            <v>0</v>
          </cell>
          <cell r="P46">
            <v>496681</v>
          </cell>
          <cell r="Q46" t="str">
            <v xml:space="preserve"> </v>
          </cell>
          <cell r="R46"/>
        </row>
        <row r="47">
          <cell r="B47">
            <v>370673</v>
          </cell>
          <cell r="C47">
            <v>2</v>
          </cell>
          <cell r="D47">
            <v>1</v>
          </cell>
          <cell r="E47">
            <v>450</v>
          </cell>
          <cell r="F47">
            <v>18799.2</v>
          </cell>
          <cell r="G47">
            <v>8459640</v>
          </cell>
          <cell r="H47">
            <v>44646734</v>
          </cell>
          <cell r="I47">
            <v>8459640</v>
          </cell>
          <cell r="J47">
            <v>7032075</v>
          </cell>
          <cell r="K47" t="str">
            <v xml:space="preserve"> </v>
          </cell>
          <cell r="L47">
            <v>0</v>
          </cell>
          <cell r="M47">
            <v>7032075</v>
          </cell>
          <cell r="N47">
            <v>4.3239450096524586E-3</v>
          </cell>
          <cell r="O47">
            <v>0</v>
          </cell>
          <cell r="P47">
            <v>7032075</v>
          </cell>
          <cell r="Q47" t="str">
            <v xml:space="preserve"> </v>
          </cell>
          <cell r="R47"/>
        </row>
        <row r="48">
          <cell r="B48">
            <v>304113</v>
          </cell>
          <cell r="C48">
            <v>3</v>
          </cell>
          <cell r="D48">
            <v>3</v>
          </cell>
          <cell r="E48">
            <v>300</v>
          </cell>
          <cell r="F48">
            <v>1011.2</v>
          </cell>
          <cell r="G48">
            <v>303360</v>
          </cell>
          <cell r="H48">
            <v>1879105</v>
          </cell>
          <cell r="I48">
            <v>303360</v>
          </cell>
          <cell r="J48">
            <v>252168</v>
          </cell>
          <cell r="K48" t="str">
            <v xml:space="preserve"> </v>
          </cell>
          <cell r="L48">
            <v>0</v>
          </cell>
          <cell r="M48">
            <v>252168</v>
          </cell>
          <cell r="N48">
            <v>1.5505530944906606E-4</v>
          </cell>
          <cell r="O48">
            <v>0</v>
          </cell>
          <cell r="P48">
            <v>252168</v>
          </cell>
          <cell r="Q48" t="str">
            <v xml:space="preserve"> </v>
          </cell>
          <cell r="R48"/>
        </row>
        <row r="49">
          <cell r="B49">
            <v>204019</v>
          </cell>
          <cell r="C49">
            <v>2</v>
          </cell>
          <cell r="D49">
            <v>1</v>
          </cell>
          <cell r="E49">
            <v>450</v>
          </cell>
          <cell r="F49">
            <v>34159.199999999997</v>
          </cell>
          <cell r="G49">
            <v>15371640</v>
          </cell>
          <cell r="H49">
            <v>22917493</v>
          </cell>
          <cell r="I49">
            <v>15371640</v>
          </cell>
          <cell r="J49">
            <v>12777674</v>
          </cell>
          <cell r="K49" t="str">
            <v xml:space="preserve"> </v>
          </cell>
          <cell r="L49">
            <v>0</v>
          </cell>
          <cell r="M49">
            <v>12777674</v>
          </cell>
          <cell r="N49">
            <v>7.8568501796789664E-3</v>
          </cell>
          <cell r="O49">
            <v>0</v>
          </cell>
          <cell r="P49">
            <v>12777674</v>
          </cell>
          <cell r="Q49" t="str">
            <v xml:space="preserve"> </v>
          </cell>
          <cell r="R49"/>
        </row>
        <row r="50">
          <cell r="B50">
            <v>10776</v>
          </cell>
          <cell r="C50">
            <v>2</v>
          </cell>
          <cell r="D50">
            <v>1</v>
          </cell>
          <cell r="E50">
            <v>450</v>
          </cell>
          <cell r="F50">
            <v>23589.599999999999</v>
          </cell>
          <cell r="G50">
            <v>10615320</v>
          </cell>
          <cell r="H50">
            <v>37877261</v>
          </cell>
          <cell r="I50">
            <v>10615320</v>
          </cell>
          <cell r="J50">
            <v>8823984</v>
          </cell>
          <cell r="K50" t="str">
            <v xml:space="preserve"> </v>
          </cell>
          <cell r="L50">
            <v>0</v>
          </cell>
          <cell r="M50">
            <v>8823984</v>
          </cell>
          <cell r="N50">
            <v>5.4257700013229581E-3</v>
          </cell>
          <cell r="O50">
            <v>0</v>
          </cell>
          <cell r="P50">
            <v>8823984</v>
          </cell>
          <cell r="Q50" t="str">
            <v xml:space="preserve"> </v>
          </cell>
          <cell r="R50"/>
        </row>
        <row r="51">
          <cell r="B51">
            <v>190170</v>
          </cell>
          <cell r="C51">
            <v>2</v>
          </cell>
          <cell r="D51">
            <v>1</v>
          </cell>
          <cell r="E51">
            <v>450</v>
          </cell>
          <cell r="F51">
            <v>44192</v>
          </cell>
          <cell r="G51">
            <v>19886400</v>
          </cell>
          <cell r="H51">
            <v>78208965</v>
          </cell>
          <cell r="I51">
            <v>19886400</v>
          </cell>
          <cell r="J51">
            <v>16530568</v>
          </cell>
          <cell r="K51" t="str">
            <v xml:space="preserve"> </v>
          </cell>
          <cell r="L51">
            <v>0</v>
          </cell>
          <cell r="M51">
            <v>16530568</v>
          </cell>
          <cell r="N51">
            <v>1.0164463122239257E-2</v>
          </cell>
          <cell r="O51">
            <v>0</v>
          </cell>
          <cell r="P51">
            <v>16530568</v>
          </cell>
          <cell r="Q51" t="str">
            <v xml:space="preserve"> </v>
          </cell>
          <cell r="R51"/>
        </row>
        <row r="52">
          <cell r="B52">
            <v>300032</v>
          </cell>
          <cell r="C52">
            <v>2</v>
          </cell>
          <cell r="D52">
            <v>1</v>
          </cell>
          <cell r="E52">
            <v>450</v>
          </cell>
          <cell r="F52">
            <v>13420</v>
          </cell>
          <cell r="G52">
            <v>6039000</v>
          </cell>
          <cell r="H52">
            <v>16983803</v>
          </cell>
          <cell r="I52">
            <v>6039000</v>
          </cell>
          <cell r="J52">
            <v>5019918</v>
          </cell>
          <cell r="K52" t="str">
            <v xml:space="preserve"> </v>
          </cell>
          <cell r="L52">
            <v>0</v>
          </cell>
          <cell r="M52">
            <v>5019918</v>
          </cell>
          <cell r="N52">
            <v>3.0866919628935344E-3</v>
          </cell>
          <cell r="O52">
            <v>0</v>
          </cell>
          <cell r="P52">
            <v>5019918</v>
          </cell>
          <cell r="Q52" t="str">
            <v xml:space="preserve"> </v>
          </cell>
          <cell r="R52"/>
        </row>
        <row r="53">
          <cell r="B53">
            <v>190636</v>
          </cell>
          <cell r="C53">
            <v>3</v>
          </cell>
          <cell r="D53">
            <v>3</v>
          </cell>
          <cell r="E53">
            <v>300</v>
          </cell>
          <cell r="F53">
            <v>34396.800000000003</v>
          </cell>
          <cell r="G53">
            <v>10319040</v>
          </cell>
          <cell r="H53">
            <v>40115508</v>
          </cell>
          <cell r="I53">
            <v>10319040</v>
          </cell>
          <cell r="J53">
            <v>8577701</v>
          </cell>
          <cell r="K53" t="str">
            <v xml:space="preserve"> </v>
          </cell>
          <cell r="L53">
            <v>0</v>
          </cell>
          <cell r="M53">
            <v>8577701</v>
          </cell>
          <cell r="N53">
            <v>5.2743333131744048E-3</v>
          </cell>
          <cell r="O53">
            <v>0</v>
          </cell>
          <cell r="P53">
            <v>8577701</v>
          </cell>
          <cell r="Q53" t="str">
            <v xml:space="preserve"> </v>
          </cell>
          <cell r="R53"/>
        </row>
        <row r="54">
          <cell r="B54">
            <v>190661</v>
          </cell>
          <cell r="C54">
            <v>3</v>
          </cell>
          <cell r="D54">
            <v>4</v>
          </cell>
          <cell r="E54">
            <v>585</v>
          </cell>
          <cell r="F54">
            <v>15464.8</v>
          </cell>
          <cell r="G54">
            <v>9046908</v>
          </cell>
          <cell r="H54">
            <v>10361953</v>
          </cell>
          <cell r="I54">
            <v>9046908</v>
          </cell>
          <cell r="J54">
            <v>7520241</v>
          </cell>
          <cell r="K54" t="str">
            <v xml:space="preserve"> </v>
          </cell>
          <cell r="L54">
            <v>0</v>
          </cell>
          <cell r="M54">
            <v>7520241</v>
          </cell>
          <cell r="N54">
            <v>4.624112874696845E-3</v>
          </cell>
          <cell r="O54">
            <v>0</v>
          </cell>
          <cell r="P54">
            <v>7520241</v>
          </cell>
          <cell r="Q54" t="str">
            <v xml:space="preserve"> </v>
          </cell>
          <cell r="R54"/>
        </row>
        <row r="55">
          <cell r="B55">
            <v>190176</v>
          </cell>
          <cell r="C55">
            <v>3</v>
          </cell>
          <cell r="D55">
            <v>4</v>
          </cell>
          <cell r="E55">
            <v>100</v>
          </cell>
          <cell r="F55">
            <v>7706.4</v>
          </cell>
          <cell r="G55">
            <v>770640</v>
          </cell>
          <cell r="H55">
            <v>35987844</v>
          </cell>
          <cell r="I55">
            <v>770640</v>
          </cell>
          <cell r="J55">
            <v>640594</v>
          </cell>
          <cell r="K55" t="str">
            <v xml:space="preserve"> </v>
          </cell>
          <cell r="L55">
            <v>0</v>
          </cell>
          <cell r="M55">
            <v>640594</v>
          </cell>
          <cell r="N55">
            <v>3.9389415350565902E-4</v>
          </cell>
          <cell r="O55">
            <v>0</v>
          </cell>
          <cell r="P55">
            <v>640594</v>
          </cell>
          <cell r="Q55" t="str">
            <v xml:space="preserve"> </v>
          </cell>
          <cell r="R55"/>
        </row>
        <row r="56">
          <cell r="B56">
            <v>100697</v>
          </cell>
          <cell r="C56">
            <v>1</v>
          </cell>
          <cell r="D56">
            <v>4</v>
          </cell>
          <cell r="E56">
            <v>775</v>
          </cell>
          <cell r="F56">
            <v>182.4</v>
          </cell>
          <cell r="G56">
            <v>141360</v>
          </cell>
          <cell r="H56">
            <v>6731737</v>
          </cell>
          <cell r="I56">
            <v>141360</v>
          </cell>
          <cell r="J56">
            <v>117505</v>
          </cell>
          <cell r="K56" t="str">
            <v xml:space="preserve"> </v>
          </cell>
          <cell r="L56">
            <v>0</v>
          </cell>
          <cell r="M56">
            <v>117505</v>
          </cell>
          <cell r="N56">
            <v>7.2252522670650154E-5</v>
          </cell>
          <cell r="O56">
            <v>0</v>
          </cell>
          <cell r="P56">
            <v>117505</v>
          </cell>
          <cell r="Q56" t="str">
            <v xml:space="preserve"> </v>
          </cell>
          <cell r="R56"/>
        </row>
        <row r="57">
          <cell r="B57">
            <v>190766</v>
          </cell>
          <cell r="C57">
            <v>3</v>
          </cell>
          <cell r="D57">
            <v>3</v>
          </cell>
          <cell r="E57">
            <v>300</v>
          </cell>
          <cell r="F57">
            <v>3163.2</v>
          </cell>
          <cell r="G57">
            <v>948960</v>
          </cell>
          <cell r="H57">
            <v>0</v>
          </cell>
          <cell r="I57">
            <v>0</v>
          </cell>
          <cell r="J57">
            <v>0</v>
          </cell>
          <cell r="K57" t="str">
            <v xml:space="preserve"> </v>
          </cell>
          <cell r="L57">
            <v>0</v>
          </cell>
          <cell r="M57">
            <v>0</v>
          </cell>
          <cell r="N57" t="str">
            <v xml:space="preserve"> </v>
          </cell>
          <cell r="O57">
            <v>0</v>
          </cell>
          <cell r="P57">
            <v>0</v>
          </cell>
          <cell r="Q57" t="str">
            <v xml:space="preserve"> </v>
          </cell>
          <cell r="R57">
            <v>948960</v>
          </cell>
        </row>
        <row r="58">
          <cell r="B58">
            <v>301258</v>
          </cell>
          <cell r="C58">
            <v>3</v>
          </cell>
          <cell r="D58">
            <v>3</v>
          </cell>
          <cell r="E58">
            <v>1315</v>
          </cell>
          <cell r="F58">
            <v>9358.4</v>
          </cell>
          <cell r="G58">
            <v>12306296</v>
          </cell>
          <cell r="H58">
            <v>23959786</v>
          </cell>
          <cell r="I58">
            <v>12306296</v>
          </cell>
          <cell r="J58">
            <v>10229607</v>
          </cell>
          <cell r="K58" t="str">
            <v xml:space="preserve"> </v>
          </cell>
          <cell r="L58">
            <v>0</v>
          </cell>
          <cell r="M58">
            <v>10229607</v>
          </cell>
          <cell r="N58">
            <v>6.2900720112279603E-3</v>
          </cell>
          <cell r="O58">
            <v>0</v>
          </cell>
          <cell r="P58">
            <v>10229607</v>
          </cell>
          <cell r="Q58" t="str">
            <v xml:space="preserve"> </v>
          </cell>
          <cell r="R58"/>
        </row>
        <row r="59">
          <cell r="B59">
            <v>190184</v>
          </cell>
          <cell r="C59">
            <v>3</v>
          </cell>
          <cell r="D59">
            <v>5</v>
          </cell>
          <cell r="E59">
            <v>95</v>
          </cell>
          <cell r="F59">
            <v>4972.8</v>
          </cell>
          <cell r="G59">
            <v>472416</v>
          </cell>
          <cell r="H59">
            <v>3494490</v>
          </cell>
          <cell r="I59">
            <v>472416</v>
          </cell>
          <cell r="J59">
            <v>392696</v>
          </cell>
          <cell r="K59" t="str">
            <v xml:space="preserve"> </v>
          </cell>
          <cell r="L59">
            <v>0</v>
          </cell>
          <cell r="M59">
            <v>392696</v>
          </cell>
          <cell r="N59">
            <v>2.4146441974957347E-4</v>
          </cell>
          <cell r="O59">
            <v>0</v>
          </cell>
          <cell r="P59">
            <v>392696</v>
          </cell>
          <cell r="Q59" t="str">
            <v xml:space="preserve"> </v>
          </cell>
          <cell r="R59"/>
        </row>
        <row r="60">
          <cell r="B60">
            <v>301155</v>
          </cell>
          <cell r="C60">
            <v>3</v>
          </cell>
          <cell r="D60">
            <v>4</v>
          </cell>
          <cell r="E60">
            <v>340</v>
          </cell>
          <cell r="F60">
            <v>10000</v>
          </cell>
          <cell r="G60">
            <v>3400000</v>
          </cell>
          <cell r="H60">
            <v>6755279</v>
          </cell>
          <cell r="I60">
            <v>3400000</v>
          </cell>
          <cell r="J60">
            <v>2826250</v>
          </cell>
          <cell r="K60" t="str">
            <v xml:space="preserve"> </v>
          </cell>
          <cell r="L60">
            <v>0</v>
          </cell>
          <cell r="M60">
            <v>2826250</v>
          </cell>
          <cell r="N60">
            <v>1.7378298131817795E-3</v>
          </cell>
          <cell r="O60">
            <v>0</v>
          </cell>
          <cell r="P60">
            <v>2826250</v>
          </cell>
          <cell r="Q60" t="str">
            <v xml:space="preserve"> </v>
          </cell>
          <cell r="R60"/>
        </row>
        <row r="61">
          <cell r="B61">
            <v>190197</v>
          </cell>
          <cell r="C61">
            <v>3</v>
          </cell>
          <cell r="D61">
            <v>4</v>
          </cell>
          <cell r="E61">
            <v>1300</v>
          </cell>
          <cell r="F61">
            <v>12016</v>
          </cell>
          <cell r="G61">
            <v>15620800</v>
          </cell>
          <cell r="H61">
            <v>15657813</v>
          </cell>
          <cell r="I61">
            <v>15620800</v>
          </cell>
          <cell r="J61">
            <v>12984788</v>
          </cell>
          <cell r="K61" t="str">
            <v xml:space="preserve"> </v>
          </cell>
          <cell r="L61">
            <v>0</v>
          </cell>
          <cell r="M61">
            <v>12984788</v>
          </cell>
          <cell r="N61">
            <v>7.9842022836780231E-3</v>
          </cell>
          <cell r="O61">
            <v>0</v>
          </cell>
          <cell r="P61">
            <v>12984788</v>
          </cell>
          <cell r="Q61" t="str">
            <v xml:space="preserve"> </v>
          </cell>
          <cell r="R61"/>
        </row>
        <row r="62">
          <cell r="B62">
            <v>361323</v>
          </cell>
          <cell r="C62">
            <v>3</v>
          </cell>
          <cell r="D62">
            <v>3</v>
          </cell>
          <cell r="E62">
            <v>995</v>
          </cell>
          <cell r="F62">
            <v>21517.599999999999</v>
          </cell>
          <cell r="G62">
            <v>21410012</v>
          </cell>
          <cell r="H62">
            <v>28391461</v>
          </cell>
          <cell r="I62">
            <v>21410012</v>
          </cell>
          <cell r="J62">
            <v>17797070</v>
          </cell>
          <cell r="K62" t="str">
            <v xml:space="preserve"> </v>
          </cell>
          <cell r="L62">
            <v>0</v>
          </cell>
          <cell r="M62">
            <v>17797070</v>
          </cell>
          <cell r="N62">
            <v>1.0943221170555701E-2</v>
          </cell>
          <cell r="O62">
            <v>0</v>
          </cell>
          <cell r="P62">
            <v>17797070</v>
          </cell>
          <cell r="Q62" t="str">
            <v xml:space="preserve"> </v>
          </cell>
          <cell r="R62"/>
        </row>
        <row r="63">
          <cell r="B63">
            <v>70924</v>
          </cell>
          <cell r="C63">
            <v>1</v>
          </cell>
          <cell r="D63">
            <v>3</v>
          </cell>
          <cell r="E63">
            <v>1315</v>
          </cell>
          <cell r="F63">
            <v>21243.200000000001</v>
          </cell>
          <cell r="G63">
            <v>27934808</v>
          </cell>
          <cell r="H63">
            <v>179227993</v>
          </cell>
          <cell r="I63">
            <v>27934808</v>
          </cell>
          <cell r="J63">
            <v>23220806</v>
          </cell>
          <cell r="K63" t="str">
            <v xml:space="preserve"> </v>
          </cell>
          <cell r="L63">
            <v>0</v>
          </cell>
          <cell r="M63">
            <v>23220806</v>
          </cell>
          <cell r="N63">
            <v>1.4278216347778979E-2</v>
          </cell>
          <cell r="O63">
            <v>0</v>
          </cell>
          <cell r="P63">
            <v>23220806</v>
          </cell>
          <cell r="Q63" t="str">
            <v xml:space="preserve"> </v>
          </cell>
          <cell r="R63"/>
        </row>
        <row r="64">
          <cell r="B64">
            <v>190230</v>
          </cell>
          <cell r="C64">
            <v>3</v>
          </cell>
          <cell r="D64">
            <v>3</v>
          </cell>
          <cell r="E64">
            <v>300</v>
          </cell>
          <cell r="F64">
            <v>14001.6</v>
          </cell>
          <cell r="G64">
            <v>4200480</v>
          </cell>
          <cell r="H64">
            <v>28216109</v>
          </cell>
          <cell r="I64">
            <v>4200480</v>
          </cell>
          <cell r="J64">
            <v>3491649</v>
          </cell>
          <cell r="K64" t="str">
            <v xml:space="preserve"> </v>
          </cell>
          <cell r="L64">
            <v>0</v>
          </cell>
          <cell r="M64">
            <v>3491649</v>
          </cell>
          <cell r="N64">
            <v>2.1469762863746472E-3</v>
          </cell>
          <cell r="O64">
            <v>0</v>
          </cell>
          <cell r="P64">
            <v>3491649</v>
          </cell>
          <cell r="Q64" t="str">
            <v xml:space="preserve"> </v>
          </cell>
          <cell r="R64"/>
        </row>
        <row r="65">
          <cell r="B65">
            <v>150706</v>
          </cell>
          <cell r="C65">
            <v>3</v>
          </cell>
          <cell r="D65">
            <v>3</v>
          </cell>
          <cell r="E65">
            <v>675</v>
          </cell>
          <cell r="F65">
            <v>5049.6000000000004</v>
          </cell>
          <cell r="G65">
            <v>3408480</v>
          </cell>
          <cell r="H65">
            <v>10048754</v>
          </cell>
          <cell r="I65">
            <v>3408480</v>
          </cell>
          <cell r="J65">
            <v>2833299</v>
          </cell>
          <cell r="K65" t="str">
            <v xml:space="preserve"> </v>
          </cell>
          <cell r="L65">
            <v>0</v>
          </cell>
          <cell r="M65">
            <v>2833299</v>
          </cell>
          <cell r="N65">
            <v>1.742164165186421E-3</v>
          </cell>
          <cell r="O65">
            <v>0</v>
          </cell>
          <cell r="P65">
            <v>2833299</v>
          </cell>
          <cell r="Q65" t="str">
            <v xml:space="preserve"> </v>
          </cell>
          <cell r="R65"/>
        </row>
        <row r="66">
          <cell r="B66">
            <v>190857</v>
          </cell>
          <cell r="C66">
            <v>3</v>
          </cell>
          <cell r="D66">
            <v>4</v>
          </cell>
          <cell r="E66">
            <v>675</v>
          </cell>
          <cell r="F66">
            <v>120.8</v>
          </cell>
          <cell r="G66">
            <v>81540</v>
          </cell>
          <cell r="H66">
            <v>5533195</v>
          </cell>
          <cell r="I66">
            <v>81540</v>
          </cell>
          <cell r="J66">
            <v>67780</v>
          </cell>
          <cell r="K66" t="str">
            <v xml:space="preserve"> </v>
          </cell>
          <cell r="L66">
            <v>0</v>
          </cell>
          <cell r="M66">
            <v>67780</v>
          </cell>
          <cell r="N66">
            <v>4.167717107030907E-5</v>
          </cell>
          <cell r="O66">
            <v>0</v>
          </cell>
          <cell r="P66">
            <v>67780</v>
          </cell>
          <cell r="Q66" t="str">
            <v xml:space="preserve"> </v>
          </cell>
          <cell r="R66"/>
        </row>
        <row r="67">
          <cell r="B67">
            <v>500852</v>
          </cell>
          <cell r="C67">
            <v>3</v>
          </cell>
          <cell r="D67">
            <v>3</v>
          </cell>
          <cell r="E67">
            <v>300</v>
          </cell>
          <cell r="F67">
            <v>35560</v>
          </cell>
          <cell r="G67">
            <v>10668000</v>
          </cell>
          <cell r="H67">
            <v>21644503</v>
          </cell>
          <cell r="I67">
            <v>10668000</v>
          </cell>
          <cell r="J67">
            <v>8867774</v>
          </cell>
          <cell r="K67" t="str">
            <v xml:space="preserve"> </v>
          </cell>
          <cell r="L67">
            <v>0</v>
          </cell>
          <cell r="M67">
            <v>8867774</v>
          </cell>
          <cell r="N67">
            <v>5.4526959871767323E-3</v>
          </cell>
          <cell r="O67">
            <v>0</v>
          </cell>
          <cell r="P67">
            <v>8867774</v>
          </cell>
          <cell r="Q67" t="str">
            <v xml:space="preserve"> </v>
          </cell>
          <cell r="R67"/>
        </row>
        <row r="68">
          <cell r="B68">
            <v>240853</v>
          </cell>
          <cell r="C68">
            <v>3</v>
          </cell>
          <cell r="D68">
            <v>4</v>
          </cell>
          <cell r="E68">
            <v>645</v>
          </cell>
          <cell r="F68">
            <v>13.6</v>
          </cell>
          <cell r="G68">
            <v>8772</v>
          </cell>
          <cell r="H68">
            <v>655456</v>
          </cell>
          <cell r="I68">
            <v>8772</v>
          </cell>
          <cell r="J68">
            <v>7292</v>
          </cell>
          <cell r="K68" t="str">
            <v xml:space="preserve"> </v>
          </cell>
          <cell r="L68">
            <v>0</v>
          </cell>
          <cell r="M68">
            <v>7292</v>
          </cell>
          <cell r="N68">
            <v>4.4837700124622854E-6</v>
          </cell>
          <cell r="O68">
            <v>0</v>
          </cell>
          <cell r="P68">
            <v>7292</v>
          </cell>
          <cell r="Q68" t="str">
            <v xml:space="preserve"> </v>
          </cell>
          <cell r="R68"/>
        </row>
        <row r="69">
          <cell r="B69">
            <v>190256</v>
          </cell>
          <cell r="C69">
            <v>3</v>
          </cell>
          <cell r="D69">
            <v>3</v>
          </cell>
          <cell r="E69">
            <v>815</v>
          </cell>
          <cell r="F69">
            <v>6596</v>
          </cell>
          <cell r="G69">
            <v>5375740</v>
          </cell>
          <cell r="H69">
            <v>7592644</v>
          </cell>
          <cell r="I69">
            <v>5375740</v>
          </cell>
          <cell r="J69">
            <v>4468583</v>
          </cell>
          <cell r="K69" t="str">
            <v xml:space="preserve"> </v>
          </cell>
          <cell r="L69">
            <v>0</v>
          </cell>
          <cell r="M69">
            <v>4468583</v>
          </cell>
          <cell r="N69">
            <v>2.7476821795939053E-3</v>
          </cell>
          <cell r="O69">
            <v>0</v>
          </cell>
          <cell r="P69">
            <v>4468583</v>
          </cell>
          <cell r="Q69" t="str">
            <v xml:space="preserve"> </v>
          </cell>
          <cell r="R69"/>
        </row>
        <row r="70">
          <cell r="B70">
            <v>190328</v>
          </cell>
          <cell r="C70">
            <v>3</v>
          </cell>
          <cell r="D70">
            <v>3</v>
          </cell>
          <cell r="E70">
            <v>555</v>
          </cell>
          <cell r="F70">
            <v>4628</v>
          </cell>
          <cell r="G70">
            <v>2568540</v>
          </cell>
          <cell r="H70">
            <v>4381295</v>
          </cell>
          <cell r="I70">
            <v>2568540</v>
          </cell>
          <cell r="J70">
            <v>2135099</v>
          </cell>
          <cell r="K70" t="str">
            <v xml:space="preserve"> </v>
          </cell>
          <cell r="L70">
            <v>0</v>
          </cell>
          <cell r="M70">
            <v>2135099</v>
          </cell>
          <cell r="N70">
            <v>1.3128487204934467E-3</v>
          </cell>
          <cell r="O70">
            <v>0</v>
          </cell>
          <cell r="P70">
            <v>2135099</v>
          </cell>
          <cell r="Q70" t="str">
            <v xml:space="preserve"> </v>
          </cell>
          <cell r="R70"/>
        </row>
        <row r="71">
          <cell r="B71">
            <v>130699</v>
          </cell>
          <cell r="C71">
            <v>1</v>
          </cell>
          <cell r="D71">
            <v>3</v>
          </cell>
          <cell r="E71">
            <v>755</v>
          </cell>
          <cell r="F71">
            <v>5913.6</v>
          </cell>
          <cell r="G71">
            <v>4464768</v>
          </cell>
          <cell r="H71">
            <v>20271255</v>
          </cell>
          <cell r="I71">
            <v>4464768</v>
          </cell>
          <cell r="J71">
            <v>3711338</v>
          </cell>
          <cell r="K71" t="str">
            <v xml:space="preserve"> </v>
          </cell>
          <cell r="L71">
            <v>0</v>
          </cell>
          <cell r="M71">
            <v>3711338</v>
          </cell>
          <cell r="N71">
            <v>2.2820606185561922E-3</v>
          </cell>
          <cell r="O71">
            <v>0</v>
          </cell>
          <cell r="P71">
            <v>3711338</v>
          </cell>
          <cell r="Q71" t="str">
            <v xml:space="preserve"> </v>
          </cell>
          <cell r="R71"/>
        </row>
        <row r="72">
          <cell r="B72">
            <v>301175</v>
          </cell>
          <cell r="C72">
            <v>3</v>
          </cell>
          <cell r="D72">
            <v>3</v>
          </cell>
          <cell r="E72">
            <v>305</v>
          </cell>
          <cell r="F72">
            <v>19608</v>
          </cell>
          <cell r="G72">
            <v>5980440</v>
          </cell>
          <cell r="H72">
            <v>10844160</v>
          </cell>
          <cell r="I72">
            <v>5980440</v>
          </cell>
          <cell r="J72">
            <v>4971240</v>
          </cell>
          <cell r="K72" t="str">
            <v xml:space="preserve"> </v>
          </cell>
          <cell r="L72">
            <v>0</v>
          </cell>
          <cell r="M72">
            <v>4971240</v>
          </cell>
          <cell r="N72">
            <v>3.0567603999935565E-3</v>
          </cell>
          <cell r="O72">
            <v>0</v>
          </cell>
          <cell r="P72">
            <v>4971240</v>
          </cell>
          <cell r="Q72" t="str">
            <v xml:space="preserve"> </v>
          </cell>
          <cell r="R72"/>
        </row>
        <row r="73">
          <cell r="B73">
            <v>100717</v>
          </cell>
          <cell r="C73">
            <v>4</v>
          </cell>
          <cell r="D73">
            <v>2</v>
          </cell>
          <cell r="E73">
            <v>900</v>
          </cell>
          <cell r="F73">
            <v>51843.199999999997</v>
          </cell>
          <cell r="G73">
            <v>46658880</v>
          </cell>
          <cell r="H73">
            <v>66280558</v>
          </cell>
          <cell r="I73">
            <v>46658880</v>
          </cell>
          <cell r="J73">
            <v>38785189</v>
          </cell>
          <cell r="K73" t="str">
            <v xml:space="preserve"> </v>
          </cell>
          <cell r="L73">
            <v>0</v>
          </cell>
          <cell r="M73">
            <v>38785189</v>
          </cell>
          <cell r="N73">
            <v>2.3848583017811589E-2</v>
          </cell>
          <cell r="O73">
            <v>0</v>
          </cell>
          <cell r="P73">
            <v>38785189</v>
          </cell>
          <cell r="Q73" t="str">
            <v xml:space="preserve"> </v>
          </cell>
          <cell r="R73"/>
        </row>
        <row r="74">
          <cell r="B74">
            <v>301283</v>
          </cell>
          <cell r="C74">
            <v>3</v>
          </cell>
          <cell r="D74">
            <v>3</v>
          </cell>
          <cell r="E74">
            <v>1315</v>
          </cell>
          <cell r="F74">
            <v>11016</v>
          </cell>
          <cell r="G74">
            <v>14486040</v>
          </cell>
          <cell r="H74">
            <v>17876749</v>
          </cell>
          <cell r="I74">
            <v>14486040</v>
          </cell>
          <cell r="J74">
            <v>12041519</v>
          </cell>
          <cell r="K74" t="str">
            <v xml:space="preserve"> </v>
          </cell>
          <cell r="L74">
            <v>0</v>
          </cell>
          <cell r="M74">
            <v>12041519</v>
          </cell>
          <cell r="N74">
            <v>7.4041966259866775E-3</v>
          </cell>
          <cell r="O74">
            <v>0</v>
          </cell>
          <cell r="P74">
            <v>12041519</v>
          </cell>
          <cell r="Q74" t="str">
            <v xml:space="preserve"> </v>
          </cell>
          <cell r="R74"/>
        </row>
        <row r="75">
          <cell r="B75">
            <v>190315</v>
          </cell>
          <cell r="C75">
            <v>3</v>
          </cell>
          <cell r="D75">
            <v>3</v>
          </cell>
          <cell r="E75">
            <v>435</v>
          </cell>
          <cell r="F75">
            <v>22956</v>
          </cell>
          <cell r="G75">
            <v>9985860</v>
          </cell>
          <cell r="H75">
            <v>10792993</v>
          </cell>
          <cell r="I75">
            <v>9985860</v>
          </cell>
          <cell r="J75">
            <v>8300745</v>
          </cell>
          <cell r="K75" t="str">
            <v xml:space="preserve"> </v>
          </cell>
          <cell r="L75">
            <v>0</v>
          </cell>
          <cell r="M75">
            <v>8300745</v>
          </cell>
          <cell r="N75">
            <v>5.1040361371497882E-3</v>
          </cell>
          <cell r="O75">
            <v>0</v>
          </cell>
          <cell r="P75">
            <v>8300745</v>
          </cell>
          <cell r="Q75" t="str">
            <v xml:space="preserve"> </v>
          </cell>
          <cell r="R75"/>
        </row>
        <row r="76">
          <cell r="B76">
            <v>190317</v>
          </cell>
          <cell r="C76">
            <v>3</v>
          </cell>
          <cell r="D76">
            <v>5</v>
          </cell>
          <cell r="E76">
            <v>125</v>
          </cell>
          <cell r="F76">
            <v>2296.8000000000002</v>
          </cell>
          <cell r="G76">
            <v>287100</v>
          </cell>
          <cell r="H76">
            <v>2519325</v>
          </cell>
          <cell r="I76">
            <v>287100</v>
          </cell>
          <cell r="J76">
            <v>238652</v>
          </cell>
          <cell r="K76" t="str">
            <v xml:space="preserve"> </v>
          </cell>
          <cell r="L76">
            <v>0</v>
          </cell>
          <cell r="M76">
            <v>238652</v>
          </cell>
          <cell r="N76">
            <v>1.4674447079184716E-4</v>
          </cell>
          <cell r="O76">
            <v>0</v>
          </cell>
          <cell r="P76">
            <v>238652</v>
          </cell>
          <cell r="Q76" t="str">
            <v xml:space="preserve"> </v>
          </cell>
          <cell r="R76"/>
        </row>
        <row r="77">
          <cell r="B77">
            <v>270777</v>
          </cell>
          <cell r="C77">
            <v>3</v>
          </cell>
          <cell r="D77">
            <v>3</v>
          </cell>
          <cell r="E77">
            <v>300</v>
          </cell>
          <cell r="F77">
            <v>1568.8</v>
          </cell>
          <cell r="G77">
            <v>470640</v>
          </cell>
          <cell r="H77">
            <v>3308955</v>
          </cell>
          <cell r="I77">
            <v>470640</v>
          </cell>
          <cell r="J77">
            <v>391219</v>
          </cell>
          <cell r="K77" t="str">
            <v xml:space="preserve"> </v>
          </cell>
          <cell r="L77">
            <v>0</v>
          </cell>
          <cell r="M77">
            <v>391219</v>
          </cell>
          <cell r="N77">
            <v>2.4055622881314907E-4</v>
          </cell>
          <cell r="O77">
            <v>0</v>
          </cell>
          <cell r="P77">
            <v>391219</v>
          </cell>
          <cell r="Q77" t="str">
            <v xml:space="preserve"> </v>
          </cell>
          <cell r="R77"/>
        </row>
        <row r="78">
          <cell r="B78">
            <v>150775</v>
          </cell>
          <cell r="C78">
            <v>3</v>
          </cell>
          <cell r="D78">
            <v>4</v>
          </cell>
          <cell r="E78">
            <v>1015</v>
          </cell>
          <cell r="F78">
            <v>3287.2</v>
          </cell>
          <cell r="G78">
            <v>3336508</v>
          </cell>
          <cell r="H78">
            <v>3523155</v>
          </cell>
          <cell r="I78">
            <v>3336508</v>
          </cell>
          <cell r="J78">
            <v>2773472</v>
          </cell>
          <cell r="K78" t="str">
            <v xml:space="preserve"> </v>
          </cell>
          <cell r="L78">
            <v>0</v>
          </cell>
          <cell r="M78">
            <v>2773472</v>
          </cell>
          <cell r="N78">
            <v>1.7053772057054033E-3</v>
          </cell>
          <cell r="O78">
            <v>0</v>
          </cell>
          <cell r="P78">
            <v>2773472</v>
          </cell>
          <cell r="Q78" t="str">
            <v xml:space="preserve"> </v>
          </cell>
          <cell r="R78"/>
        </row>
        <row r="79">
          <cell r="B79">
            <v>190352</v>
          </cell>
          <cell r="C79">
            <v>3</v>
          </cell>
          <cell r="D79">
            <v>3</v>
          </cell>
          <cell r="E79">
            <v>735</v>
          </cell>
          <cell r="F79">
            <v>10531.2</v>
          </cell>
          <cell r="G79">
            <v>7740432</v>
          </cell>
          <cell r="H79">
            <v>8397764</v>
          </cell>
          <cell r="I79">
            <v>7740432</v>
          </cell>
          <cell r="J79">
            <v>6434233</v>
          </cell>
          <cell r="K79" t="str">
            <v xml:space="preserve"> </v>
          </cell>
          <cell r="L79">
            <v>0</v>
          </cell>
          <cell r="M79">
            <v>6434233</v>
          </cell>
          <cell r="N79">
            <v>3.956338587300501E-3</v>
          </cell>
          <cell r="O79">
            <v>0</v>
          </cell>
          <cell r="P79">
            <v>6434233</v>
          </cell>
          <cell r="Q79" t="str">
            <v xml:space="preserve"> </v>
          </cell>
          <cell r="R79"/>
        </row>
        <row r="80">
          <cell r="B80">
            <v>304159</v>
          </cell>
          <cell r="C80">
            <v>3</v>
          </cell>
          <cell r="D80">
            <v>4</v>
          </cell>
          <cell r="E80">
            <v>120</v>
          </cell>
          <cell r="F80">
            <v>132.80000000000001</v>
          </cell>
          <cell r="G80">
            <v>15936</v>
          </cell>
          <cell r="H80">
            <v>1715399</v>
          </cell>
          <cell r="I80">
            <v>15936</v>
          </cell>
          <cell r="J80">
            <v>13247</v>
          </cell>
          <cell r="K80" t="str">
            <v xml:space="preserve"> </v>
          </cell>
          <cell r="L80">
            <v>0</v>
          </cell>
          <cell r="M80">
            <v>13247</v>
          </cell>
          <cell r="N80">
            <v>8.1454335374503437E-6</v>
          </cell>
          <cell r="O80">
            <v>0</v>
          </cell>
          <cell r="P80">
            <v>13247</v>
          </cell>
          <cell r="Q80" t="str">
            <v xml:space="preserve"> </v>
          </cell>
          <cell r="R80"/>
        </row>
        <row r="81">
          <cell r="B81">
            <v>362041</v>
          </cell>
          <cell r="C81">
            <v>1</v>
          </cell>
          <cell r="D81">
            <v>3</v>
          </cell>
          <cell r="E81">
            <v>405</v>
          </cell>
          <cell r="F81">
            <v>1080</v>
          </cell>
          <cell r="G81">
            <v>437400</v>
          </cell>
          <cell r="H81">
            <v>13737740</v>
          </cell>
          <cell r="I81">
            <v>437400</v>
          </cell>
          <cell r="J81">
            <v>363589</v>
          </cell>
          <cell r="K81" t="str">
            <v xml:space="preserve"> </v>
          </cell>
          <cell r="L81">
            <v>0</v>
          </cell>
          <cell r="M81">
            <v>363589</v>
          </cell>
          <cell r="N81">
            <v>2.2356684792390976E-4</v>
          </cell>
          <cell r="O81">
            <v>0</v>
          </cell>
          <cell r="P81">
            <v>363589</v>
          </cell>
          <cell r="Q81" t="str">
            <v xml:space="preserve"> </v>
          </cell>
          <cell r="R81"/>
        </row>
        <row r="82">
          <cell r="B82">
            <v>190380</v>
          </cell>
          <cell r="C82">
            <v>3</v>
          </cell>
          <cell r="D82">
            <v>4</v>
          </cell>
          <cell r="E82">
            <v>120</v>
          </cell>
          <cell r="F82">
            <v>9049.6</v>
          </cell>
          <cell r="G82">
            <v>1085952</v>
          </cell>
          <cell r="H82">
            <v>2480846</v>
          </cell>
          <cell r="I82">
            <v>1085952</v>
          </cell>
          <cell r="J82">
            <v>902697</v>
          </cell>
          <cell r="K82" t="str">
            <v xml:space="preserve"> </v>
          </cell>
          <cell r="L82">
            <v>0</v>
          </cell>
          <cell r="M82">
            <v>902697</v>
          </cell>
          <cell r="N82">
            <v>5.5505838438558259E-4</v>
          </cell>
          <cell r="O82">
            <v>0</v>
          </cell>
          <cell r="P82">
            <v>902697</v>
          </cell>
          <cell r="Q82" t="str">
            <v xml:space="preserve"> </v>
          </cell>
          <cell r="R82"/>
        </row>
        <row r="83">
          <cell r="B83">
            <v>320874</v>
          </cell>
          <cell r="C83">
            <v>1</v>
          </cell>
          <cell r="D83">
            <v>4</v>
          </cell>
          <cell r="E83">
            <v>465</v>
          </cell>
          <cell r="F83">
            <v>37.6</v>
          </cell>
          <cell r="G83">
            <v>17484</v>
          </cell>
          <cell r="H83">
            <v>3549361</v>
          </cell>
          <cell r="I83">
            <v>17484</v>
          </cell>
          <cell r="J83">
            <v>14534</v>
          </cell>
          <cell r="K83" t="str">
            <v xml:space="preserve"> </v>
          </cell>
          <cell r="L83">
            <v>0</v>
          </cell>
          <cell r="M83">
            <v>14534</v>
          </cell>
          <cell r="N83">
            <v>8.9367955788709358E-6</v>
          </cell>
          <cell r="O83">
            <v>0</v>
          </cell>
          <cell r="P83">
            <v>14534</v>
          </cell>
          <cell r="Q83" t="str">
            <v xml:space="preserve"> </v>
          </cell>
          <cell r="R83"/>
        </row>
        <row r="84">
          <cell r="B84">
            <v>220733</v>
          </cell>
          <cell r="C84">
            <v>1</v>
          </cell>
          <cell r="D84">
            <v>4</v>
          </cell>
          <cell r="E84">
            <v>340</v>
          </cell>
          <cell r="F84">
            <v>43.2</v>
          </cell>
          <cell r="G84">
            <v>14688</v>
          </cell>
          <cell r="H84">
            <v>4405569</v>
          </cell>
          <cell r="I84">
            <v>14688</v>
          </cell>
          <cell r="J84">
            <v>12209</v>
          </cell>
          <cell r="K84" t="str">
            <v xml:space="preserve"> </v>
          </cell>
          <cell r="L84">
            <v>0</v>
          </cell>
          <cell r="M84">
            <v>12209</v>
          </cell>
          <cell r="N84">
            <v>7.5071788373768578E-6</v>
          </cell>
          <cell r="O84">
            <v>0</v>
          </cell>
          <cell r="P84">
            <v>12209</v>
          </cell>
          <cell r="Q84" t="str">
            <v xml:space="preserve"> </v>
          </cell>
          <cell r="R84"/>
        </row>
        <row r="85">
          <cell r="B85">
            <v>331216</v>
          </cell>
          <cell r="C85">
            <v>3</v>
          </cell>
          <cell r="D85">
            <v>3</v>
          </cell>
          <cell r="E85">
            <v>465</v>
          </cell>
          <cell r="F85">
            <v>13448</v>
          </cell>
          <cell r="G85">
            <v>6253320</v>
          </cell>
          <cell r="H85">
            <v>6877770</v>
          </cell>
          <cell r="I85">
            <v>6253320</v>
          </cell>
          <cell r="J85">
            <v>5198072</v>
          </cell>
          <cell r="K85" t="str">
            <v xml:space="preserve"> </v>
          </cell>
          <cell r="L85">
            <v>0</v>
          </cell>
          <cell r="M85">
            <v>5198072</v>
          </cell>
          <cell r="N85">
            <v>3.1962368837383241E-3</v>
          </cell>
          <cell r="O85">
            <v>0</v>
          </cell>
          <cell r="P85">
            <v>5198072</v>
          </cell>
          <cell r="Q85" t="str">
            <v xml:space="preserve"> </v>
          </cell>
          <cell r="R85"/>
        </row>
        <row r="86">
          <cell r="B86">
            <v>190150</v>
          </cell>
          <cell r="C86">
            <v>3</v>
          </cell>
          <cell r="D86">
            <v>5</v>
          </cell>
          <cell r="E86">
            <v>173</v>
          </cell>
          <cell r="F86">
            <v>3185.6</v>
          </cell>
          <cell r="G86">
            <v>551109</v>
          </cell>
          <cell r="H86">
            <v>402226</v>
          </cell>
          <cell r="I86">
            <v>402226</v>
          </cell>
          <cell r="J86">
            <v>334350</v>
          </cell>
          <cell r="K86" t="str">
            <v xml:space="preserve"> </v>
          </cell>
          <cell r="L86">
            <v>0</v>
          </cell>
          <cell r="M86">
            <v>334350</v>
          </cell>
          <cell r="N86">
            <v>2.0558811076066446E-4</v>
          </cell>
          <cell r="O86">
            <v>0</v>
          </cell>
          <cell r="P86">
            <v>334350</v>
          </cell>
          <cell r="Q86" t="str">
            <v xml:space="preserve"> </v>
          </cell>
          <cell r="R86">
            <v>148883</v>
          </cell>
        </row>
        <row r="87">
          <cell r="B87">
            <v>150736</v>
          </cell>
          <cell r="C87">
            <v>1</v>
          </cell>
          <cell r="D87">
            <v>2</v>
          </cell>
          <cell r="E87">
            <v>2060</v>
          </cell>
          <cell r="F87">
            <v>25972.799999999999</v>
          </cell>
          <cell r="G87">
            <v>53503968</v>
          </cell>
          <cell r="H87">
            <v>83975581</v>
          </cell>
          <cell r="I87">
            <v>53503968</v>
          </cell>
          <cell r="J87">
            <v>44475168</v>
          </cell>
          <cell r="K87" t="str">
            <v xml:space="preserve"> </v>
          </cell>
          <cell r="L87">
            <v>0</v>
          </cell>
          <cell r="M87">
            <v>44475168</v>
          </cell>
          <cell r="N87">
            <v>2.7347288066048032E-2</v>
          </cell>
          <cell r="O87">
            <v>0</v>
          </cell>
          <cell r="P87">
            <v>44475168</v>
          </cell>
          <cell r="Q87" t="str">
            <v xml:space="preserve"> </v>
          </cell>
          <cell r="R87"/>
        </row>
        <row r="88">
          <cell r="B88">
            <v>150737</v>
          </cell>
          <cell r="C88">
            <v>1</v>
          </cell>
          <cell r="D88">
            <v>4</v>
          </cell>
          <cell r="E88">
            <v>465</v>
          </cell>
          <cell r="F88">
            <v>176.8</v>
          </cell>
          <cell r="G88">
            <v>82212</v>
          </cell>
          <cell r="H88">
            <v>11873418</v>
          </cell>
          <cell r="I88">
            <v>82212</v>
          </cell>
          <cell r="J88">
            <v>68339</v>
          </cell>
          <cell r="K88" t="str">
            <v xml:space="preserve"> </v>
          </cell>
          <cell r="L88">
            <v>0</v>
          </cell>
          <cell r="M88">
            <v>68339</v>
          </cell>
          <cell r="N88">
            <v>4.2020893977188718E-5</v>
          </cell>
          <cell r="O88">
            <v>0</v>
          </cell>
          <cell r="P88">
            <v>68339</v>
          </cell>
          <cell r="Q88" t="str">
            <v xml:space="preserve"> </v>
          </cell>
          <cell r="R88"/>
        </row>
        <row r="89">
          <cell r="B89">
            <v>100745</v>
          </cell>
          <cell r="C89">
            <v>1</v>
          </cell>
          <cell r="D89">
            <v>4</v>
          </cell>
          <cell r="E89">
            <v>525</v>
          </cell>
          <cell r="F89">
            <v>398.4</v>
          </cell>
          <cell r="G89">
            <v>209160</v>
          </cell>
          <cell r="H89">
            <v>3251434</v>
          </cell>
          <cell r="I89">
            <v>209160</v>
          </cell>
          <cell r="J89">
            <v>173864</v>
          </cell>
          <cell r="K89" t="str">
            <v xml:space="preserve"> </v>
          </cell>
          <cell r="L89">
            <v>0</v>
          </cell>
          <cell r="M89">
            <v>173864</v>
          </cell>
          <cell r="N89">
            <v>1.0690704737338767E-4</v>
          </cell>
          <cell r="O89">
            <v>0</v>
          </cell>
          <cell r="P89">
            <v>173864</v>
          </cell>
          <cell r="Q89" t="str">
            <v xml:space="preserve"> </v>
          </cell>
          <cell r="R89"/>
        </row>
        <row r="90">
          <cell r="B90">
            <v>191227</v>
          </cell>
          <cell r="C90">
            <v>1</v>
          </cell>
          <cell r="D90">
            <v>2</v>
          </cell>
          <cell r="E90">
            <v>2060</v>
          </cell>
          <cell r="F90">
            <v>44274.400000000001</v>
          </cell>
          <cell r="G90">
            <v>91205264</v>
          </cell>
          <cell r="H90">
            <v>133749343</v>
          </cell>
          <cell r="I90">
            <v>91205264</v>
          </cell>
          <cell r="J90">
            <v>75814366</v>
          </cell>
          <cell r="K90" t="str">
            <v xml:space="preserve"> </v>
          </cell>
          <cell r="L90">
            <v>0</v>
          </cell>
          <cell r="M90">
            <v>75814366</v>
          </cell>
          <cell r="N90">
            <v>4.6617413711552425E-2</v>
          </cell>
          <cell r="O90">
            <v>0</v>
          </cell>
          <cell r="P90">
            <v>75814366</v>
          </cell>
          <cell r="Q90" t="str">
            <v xml:space="preserve"> </v>
          </cell>
          <cell r="R90"/>
        </row>
        <row r="91">
          <cell r="B91">
            <v>191261</v>
          </cell>
          <cell r="C91">
            <v>1</v>
          </cell>
          <cell r="D91">
            <v>4</v>
          </cell>
          <cell r="E91">
            <v>1315</v>
          </cell>
          <cell r="F91">
            <v>3121.6</v>
          </cell>
          <cell r="G91">
            <v>4104904</v>
          </cell>
          <cell r="H91">
            <v>83311332</v>
          </cell>
          <cell r="I91">
            <v>4104904</v>
          </cell>
          <cell r="J91">
            <v>3412201</v>
          </cell>
          <cell r="K91" t="str">
            <v xml:space="preserve"> </v>
          </cell>
          <cell r="L91">
            <v>0</v>
          </cell>
          <cell r="M91">
            <v>3412201</v>
          </cell>
          <cell r="N91">
            <v>2.0981245913732618E-3</v>
          </cell>
          <cell r="O91">
            <v>0</v>
          </cell>
          <cell r="P91">
            <v>3412201</v>
          </cell>
          <cell r="Q91" t="str">
            <v xml:space="preserve"> </v>
          </cell>
          <cell r="R91"/>
        </row>
        <row r="92">
          <cell r="B92">
            <v>191230</v>
          </cell>
          <cell r="C92">
            <v>1</v>
          </cell>
          <cell r="D92">
            <v>2</v>
          </cell>
          <cell r="E92">
            <v>2060</v>
          </cell>
          <cell r="F92">
            <v>33513.599999999999</v>
          </cell>
          <cell r="G92">
            <v>69038016</v>
          </cell>
          <cell r="H92">
            <v>103149753</v>
          </cell>
          <cell r="I92">
            <v>69038016</v>
          </cell>
          <cell r="J92">
            <v>57387843</v>
          </cell>
          <cell r="K92" t="str">
            <v xml:space="preserve"> </v>
          </cell>
          <cell r="L92">
            <v>0</v>
          </cell>
          <cell r="M92">
            <v>57387843</v>
          </cell>
          <cell r="N92">
            <v>3.5287148864960739E-2</v>
          </cell>
          <cell r="O92">
            <v>0</v>
          </cell>
          <cell r="P92">
            <v>57387843</v>
          </cell>
          <cell r="Q92" t="str">
            <v xml:space="preserve"> </v>
          </cell>
          <cell r="R92"/>
        </row>
        <row r="93">
          <cell r="B93">
            <v>191231</v>
          </cell>
          <cell r="C93">
            <v>1</v>
          </cell>
          <cell r="D93">
            <v>2</v>
          </cell>
          <cell r="E93">
            <v>2060</v>
          </cell>
          <cell r="F93">
            <v>35257.599999999999</v>
          </cell>
          <cell r="G93">
            <v>72630656</v>
          </cell>
          <cell r="H93">
            <v>112145129</v>
          </cell>
          <cell r="I93">
            <v>72630656</v>
          </cell>
          <cell r="J93">
            <v>60374225</v>
          </cell>
          <cell r="K93" t="str">
            <v xml:space="preserve"> </v>
          </cell>
          <cell r="L93">
            <v>0</v>
          </cell>
          <cell r="M93">
            <v>60374225</v>
          </cell>
          <cell r="N93">
            <v>3.7123442070851734E-2</v>
          </cell>
          <cell r="O93">
            <v>0</v>
          </cell>
          <cell r="P93">
            <v>60374225</v>
          </cell>
          <cell r="Q93" t="str">
            <v xml:space="preserve"> </v>
          </cell>
          <cell r="R93"/>
        </row>
        <row r="94">
          <cell r="B94">
            <v>191306</v>
          </cell>
          <cell r="C94">
            <v>1</v>
          </cell>
          <cell r="D94">
            <v>4</v>
          </cell>
          <cell r="E94">
            <v>1315</v>
          </cell>
          <cell r="F94">
            <v>33701.599999999999</v>
          </cell>
          <cell r="G94">
            <v>44317604</v>
          </cell>
          <cell r="H94">
            <v>64497934</v>
          </cell>
          <cell r="I94">
            <v>44317604</v>
          </cell>
          <cell r="J94">
            <v>36839004</v>
          </cell>
          <cell r="K94" t="str">
            <v xml:space="preserve"> </v>
          </cell>
          <cell r="L94">
            <v>0</v>
          </cell>
          <cell r="M94">
            <v>36839004</v>
          </cell>
          <cell r="N94">
            <v>2.2651895422953674E-2</v>
          </cell>
          <cell r="O94">
            <v>0</v>
          </cell>
          <cell r="P94">
            <v>36839004</v>
          </cell>
          <cell r="Q94" t="str">
            <v xml:space="preserve"> </v>
          </cell>
          <cell r="R94"/>
        </row>
        <row r="95">
          <cell r="B95">
            <v>191228</v>
          </cell>
          <cell r="C95">
            <v>1</v>
          </cell>
          <cell r="D95">
            <v>2</v>
          </cell>
          <cell r="E95">
            <v>2060</v>
          </cell>
          <cell r="F95">
            <v>95549.6</v>
          </cell>
          <cell r="G95">
            <v>196832176</v>
          </cell>
          <cell r="H95">
            <v>290379243</v>
          </cell>
          <cell r="I95">
            <v>196832176</v>
          </cell>
          <cell r="J95">
            <v>163616725</v>
          </cell>
          <cell r="K95" t="str">
            <v xml:space="preserve"> </v>
          </cell>
          <cell r="L95">
            <v>0</v>
          </cell>
          <cell r="M95">
            <v>163616725</v>
          </cell>
          <cell r="N95">
            <v>0.10060611150470219</v>
          </cell>
          <cell r="O95">
            <v>0</v>
          </cell>
          <cell r="P95">
            <v>163616725</v>
          </cell>
          <cell r="Q95" t="str">
            <v xml:space="preserve"> </v>
          </cell>
          <cell r="R95"/>
        </row>
        <row r="96">
          <cell r="B96">
            <v>190468</v>
          </cell>
          <cell r="C96">
            <v>3</v>
          </cell>
          <cell r="D96">
            <v>4</v>
          </cell>
          <cell r="E96">
            <v>200</v>
          </cell>
          <cell r="F96">
            <v>660.8</v>
          </cell>
          <cell r="G96">
            <v>132160</v>
          </cell>
          <cell r="H96">
            <v>3917961</v>
          </cell>
          <cell r="I96">
            <v>132160</v>
          </cell>
          <cell r="J96">
            <v>109858</v>
          </cell>
          <cell r="K96" t="str">
            <v xml:space="preserve"> </v>
          </cell>
          <cell r="L96">
            <v>0</v>
          </cell>
          <cell r="M96">
            <v>109858</v>
          </cell>
          <cell r="N96">
            <v>6.755046709120705E-5</v>
          </cell>
          <cell r="O96">
            <v>0</v>
          </cell>
          <cell r="P96">
            <v>109858</v>
          </cell>
          <cell r="Q96" t="str">
            <v xml:space="preserve"> </v>
          </cell>
          <cell r="R96"/>
        </row>
        <row r="97">
          <cell r="B97">
            <v>361246</v>
          </cell>
          <cell r="C97">
            <v>3</v>
          </cell>
          <cell r="D97">
            <v>2</v>
          </cell>
          <cell r="E97">
            <v>450</v>
          </cell>
          <cell r="F97">
            <v>64874.400000000001</v>
          </cell>
          <cell r="G97">
            <v>29193480</v>
          </cell>
          <cell r="H97">
            <v>69185507</v>
          </cell>
          <cell r="I97">
            <v>29193480</v>
          </cell>
          <cell r="J97">
            <v>24267077</v>
          </cell>
          <cell r="K97" t="str">
            <v xml:space="preserve"> </v>
          </cell>
          <cell r="L97">
            <v>0</v>
          </cell>
          <cell r="M97">
            <v>24267077</v>
          </cell>
          <cell r="N97">
            <v>1.4921556794118657E-2</v>
          </cell>
          <cell r="O97">
            <v>0</v>
          </cell>
          <cell r="P97">
            <v>24267077</v>
          </cell>
          <cell r="Q97" t="str">
            <v xml:space="preserve"> </v>
          </cell>
          <cell r="R97"/>
        </row>
        <row r="98">
          <cell r="B98">
            <v>190198</v>
          </cell>
          <cell r="C98">
            <v>3</v>
          </cell>
          <cell r="D98">
            <v>4</v>
          </cell>
          <cell r="E98">
            <v>815</v>
          </cell>
          <cell r="F98">
            <v>10461</v>
          </cell>
          <cell r="G98">
            <v>8525715</v>
          </cell>
          <cell r="H98">
            <v>17404135</v>
          </cell>
          <cell r="I98">
            <v>8525715</v>
          </cell>
          <cell r="J98">
            <v>7087000</v>
          </cell>
          <cell r="K98" t="str">
            <v xml:space="preserve"> </v>
          </cell>
          <cell r="L98">
            <v>0</v>
          </cell>
          <cell r="M98">
            <v>7087000</v>
          </cell>
          <cell r="N98">
            <v>4.3577177836423781E-3</v>
          </cell>
          <cell r="O98">
            <v>0</v>
          </cell>
          <cell r="P98">
            <v>7087000</v>
          </cell>
          <cell r="Q98" t="str">
            <v xml:space="preserve"> </v>
          </cell>
          <cell r="R98"/>
        </row>
        <row r="99">
          <cell r="B99">
            <v>190854</v>
          </cell>
          <cell r="C99">
            <v>3</v>
          </cell>
          <cell r="D99">
            <v>4</v>
          </cell>
          <cell r="E99">
            <v>815</v>
          </cell>
          <cell r="F99">
            <v>20866.400000000001</v>
          </cell>
          <cell r="G99">
            <v>17006116</v>
          </cell>
          <cell r="H99">
            <v>13522029</v>
          </cell>
          <cell r="I99">
            <v>13522029</v>
          </cell>
          <cell r="J99">
            <v>11240185</v>
          </cell>
          <cell r="K99" t="str">
            <v xml:space="preserve"> </v>
          </cell>
          <cell r="L99">
            <v>0</v>
          </cell>
          <cell r="M99">
            <v>11240185</v>
          </cell>
          <cell r="N99">
            <v>6.9114652273077892E-3</v>
          </cell>
          <cell r="O99">
            <v>0</v>
          </cell>
          <cell r="P99">
            <v>11240185</v>
          </cell>
          <cell r="Q99" t="str">
            <v xml:space="preserve"> </v>
          </cell>
          <cell r="R99">
            <v>3484087</v>
          </cell>
        </row>
        <row r="100">
          <cell r="B100">
            <v>434040</v>
          </cell>
          <cell r="C100">
            <v>2</v>
          </cell>
          <cell r="D100">
            <v>1</v>
          </cell>
          <cell r="E100">
            <v>450</v>
          </cell>
          <cell r="F100">
            <v>18612</v>
          </cell>
          <cell r="G100">
            <v>8375400</v>
          </cell>
          <cell r="H100">
            <v>53789612</v>
          </cell>
          <cell r="I100">
            <v>8375400</v>
          </cell>
          <cell r="J100">
            <v>6962050</v>
          </cell>
          <cell r="K100" t="str">
            <v xml:space="preserve"> </v>
          </cell>
          <cell r="L100">
            <v>0</v>
          </cell>
          <cell r="M100">
            <v>6962050</v>
          </cell>
          <cell r="N100">
            <v>4.2808874129543414E-3</v>
          </cell>
          <cell r="O100">
            <v>0</v>
          </cell>
          <cell r="P100">
            <v>6962050</v>
          </cell>
          <cell r="Q100" t="str">
            <v xml:space="preserve"> </v>
          </cell>
          <cell r="R100"/>
        </row>
        <row r="101">
          <cell r="B101">
            <v>450936</v>
          </cell>
          <cell r="C101">
            <v>1</v>
          </cell>
          <cell r="D101">
            <v>4</v>
          </cell>
          <cell r="E101">
            <v>675</v>
          </cell>
          <cell r="F101">
            <v>281.60000000000002</v>
          </cell>
          <cell r="G101">
            <v>190080</v>
          </cell>
          <cell r="H101">
            <v>9491547</v>
          </cell>
          <cell r="I101">
            <v>190080</v>
          </cell>
          <cell r="J101">
            <v>158004</v>
          </cell>
          <cell r="K101" t="str">
            <v xml:space="preserve"> </v>
          </cell>
          <cell r="L101">
            <v>0</v>
          </cell>
          <cell r="M101">
            <v>158004</v>
          </cell>
          <cell r="N101">
            <v>9.7154909085174298E-5</v>
          </cell>
          <cell r="O101">
            <v>0</v>
          </cell>
          <cell r="P101">
            <v>158004</v>
          </cell>
          <cell r="Q101" t="str">
            <v xml:space="preserve"> </v>
          </cell>
          <cell r="R101"/>
        </row>
        <row r="102">
          <cell r="B102">
            <v>190521</v>
          </cell>
          <cell r="C102">
            <v>3</v>
          </cell>
          <cell r="D102">
            <v>3</v>
          </cell>
          <cell r="E102">
            <v>615</v>
          </cell>
          <cell r="F102">
            <v>8503.2000000000007</v>
          </cell>
          <cell r="G102">
            <v>5229468</v>
          </cell>
          <cell r="H102">
            <v>10023062</v>
          </cell>
          <cell r="I102">
            <v>5229468</v>
          </cell>
          <cell r="J102">
            <v>4346995</v>
          </cell>
          <cell r="K102" t="str">
            <v xml:space="preserve"> </v>
          </cell>
          <cell r="L102">
            <v>0</v>
          </cell>
          <cell r="M102">
            <v>4346995</v>
          </cell>
          <cell r="N102">
            <v>2.6729190654585155E-3</v>
          </cell>
          <cell r="O102">
            <v>0</v>
          </cell>
          <cell r="P102">
            <v>4346995</v>
          </cell>
          <cell r="Q102" t="str">
            <v xml:space="preserve"> </v>
          </cell>
          <cell r="R102"/>
        </row>
        <row r="103">
          <cell r="B103">
            <v>240942</v>
          </cell>
          <cell r="C103">
            <v>4</v>
          </cell>
          <cell r="D103">
            <v>3</v>
          </cell>
          <cell r="E103">
            <v>300</v>
          </cell>
          <cell r="F103">
            <v>5400</v>
          </cell>
          <cell r="G103">
            <v>1620000</v>
          </cell>
          <cell r="H103">
            <v>16056301</v>
          </cell>
          <cell r="I103">
            <v>1620000</v>
          </cell>
          <cell r="J103">
            <v>1346625</v>
          </cell>
          <cell r="K103" t="str">
            <v xml:space="preserve"> </v>
          </cell>
          <cell r="L103">
            <v>0</v>
          </cell>
          <cell r="M103">
            <v>1346625</v>
          </cell>
          <cell r="N103">
            <v>8.2802479333955368E-4</v>
          </cell>
          <cell r="O103">
            <v>0</v>
          </cell>
          <cell r="P103">
            <v>1346625</v>
          </cell>
          <cell r="Q103" t="str">
            <v xml:space="preserve"> </v>
          </cell>
          <cell r="R103"/>
        </row>
        <row r="104">
          <cell r="B104">
            <v>150830</v>
          </cell>
          <cell r="C104">
            <v>5</v>
          </cell>
          <cell r="D104">
            <v>4</v>
          </cell>
          <cell r="E104">
            <v>555</v>
          </cell>
          <cell r="F104">
            <v>64.8</v>
          </cell>
          <cell r="G104">
            <v>35964</v>
          </cell>
          <cell r="H104">
            <v>2426261</v>
          </cell>
          <cell r="I104">
            <v>35964</v>
          </cell>
          <cell r="J104">
            <v>29895</v>
          </cell>
          <cell r="K104" t="str">
            <v xml:space="preserve"> </v>
          </cell>
          <cell r="L104">
            <v>0</v>
          </cell>
          <cell r="M104">
            <v>29895</v>
          </cell>
          <cell r="N104">
            <v>1.8382104295469011E-5</v>
          </cell>
          <cell r="O104">
            <v>0</v>
          </cell>
          <cell r="P104">
            <v>29895</v>
          </cell>
          <cell r="Q104" t="str">
            <v xml:space="preserve"> </v>
          </cell>
          <cell r="R104"/>
        </row>
        <row r="105">
          <cell r="B105">
            <v>340951</v>
          </cell>
          <cell r="C105">
            <v>3</v>
          </cell>
          <cell r="D105">
            <v>3</v>
          </cell>
          <cell r="E105">
            <v>300</v>
          </cell>
          <cell r="F105">
            <v>7786.4</v>
          </cell>
          <cell r="G105">
            <v>2335920</v>
          </cell>
          <cell r="H105">
            <v>16814776</v>
          </cell>
          <cell r="I105">
            <v>2335920</v>
          </cell>
          <cell r="J105">
            <v>1941733</v>
          </cell>
          <cell r="K105" t="str">
            <v xml:space="preserve"> </v>
          </cell>
          <cell r="L105">
            <v>0</v>
          </cell>
          <cell r="M105">
            <v>1941733</v>
          </cell>
          <cell r="N105">
            <v>1.193950109381299E-3</v>
          </cell>
          <cell r="O105">
            <v>0</v>
          </cell>
          <cell r="P105">
            <v>1941733</v>
          </cell>
          <cell r="Q105" t="str">
            <v xml:space="preserve"> </v>
          </cell>
          <cell r="R105"/>
        </row>
        <row r="106">
          <cell r="B106">
            <v>196168</v>
          </cell>
          <cell r="C106">
            <v>2</v>
          </cell>
          <cell r="D106">
            <v>1</v>
          </cell>
          <cell r="E106">
            <v>450</v>
          </cell>
          <cell r="F106">
            <v>16798.400000000001</v>
          </cell>
          <cell r="G106">
            <v>7559280</v>
          </cell>
          <cell r="H106">
            <v>9613084</v>
          </cell>
          <cell r="I106">
            <v>7559280</v>
          </cell>
          <cell r="J106">
            <v>6283651</v>
          </cell>
          <cell r="K106" t="str">
            <v xml:space="preserve"> </v>
          </cell>
          <cell r="L106">
            <v>0</v>
          </cell>
          <cell r="M106">
            <v>6283651</v>
          </cell>
          <cell r="N106">
            <v>3.8637473837875281E-3</v>
          </cell>
          <cell r="O106">
            <v>0</v>
          </cell>
          <cell r="P106">
            <v>6283651</v>
          </cell>
          <cell r="Q106" t="str">
            <v xml:space="preserve"> </v>
          </cell>
          <cell r="R106"/>
        </row>
        <row r="107">
          <cell r="B107">
            <v>190524</v>
          </cell>
          <cell r="C107">
            <v>3</v>
          </cell>
          <cell r="D107">
            <v>3</v>
          </cell>
          <cell r="E107">
            <v>715</v>
          </cell>
          <cell r="F107">
            <v>10292</v>
          </cell>
          <cell r="G107">
            <v>7358780</v>
          </cell>
          <cell r="H107">
            <v>10032570</v>
          </cell>
          <cell r="I107">
            <v>7358780</v>
          </cell>
          <cell r="J107">
            <v>6116985</v>
          </cell>
          <cell r="K107" t="str">
            <v xml:space="preserve"> </v>
          </cell>
          <cell r="L107">
            <v>0</v>
          </cell>
          <cell r="M107">
            <v>6116985</v>
          </cell>
          <cell r="N107">
            <v>3.761266306868022E-3</v>
          </cell>
          <cell r="O107">
            <v>0</v>
          </cell>
          <cell r="P107">
            <v>6116985</v>
          </cell>
          <cell r="Q107" t="str">
            <v xml:space="preserve"> </v>
          </cell>
          <cell r="R107"/>
        </row>
        <row r="108">
          <cell r="B108">
            <v>500954</v>
          </cell>
          <cell r="C108">
            <v>3</v>
          </cell>
          <cell r="D108">
            <v>4</v>
          </cell>
          <cell r="E108">
            <v>100</v>
          </cell>
          <cell r="F108">
            <v>398.4</v>
          </cell>
          <cell r="G108">
            <v>39840</v>
          </cell>
          <cell r="H108">
            <v>4357842</v>
          </cell>
          <cell r="I108">
            <v>39840</v>
          </cell>
          <cell r="J108">
            <v>33117</v>
          </cell>
          <cell r="K108" t="str">
            <v xml:space="preserve"> </v>
          </cell>
          <cell r="L108">
            <v>0</v>
          </cell>
          <cell r="M108">
            <v>33117</v>
          </cell>
          <cell r="N108">
            <v>2.036327639916532E-5</v>
          </cell>
          <cell r="O108">
            <v>0</v>
          </cell>
          <cell r="P108">
            <v>33117</v>
          </cell>
          <cell r="Q108" t="str">
            <v xml:space="preserve"> </v>
          </cell>
          <cell r="R108"/>
        </row>
        <row r="109">
          <cell r="B109">
            <v>250956</v>
          </cell>
          <cell r="C109">
            <v>1</v>
          </cell>
          <cell r="D109">
            <v>4</v>
          </cell>
          <cell r="E109">
            <v>975</v>
          </cell>
          <cell r="F109">
            <v>92.8</v>
          </cell>
          <cell r="G109">
            <v>90480</v>
          </cell>
          <cell r="H109">
            <v>6556941</v>
          </cell>
          <cell r="I109">
            <v>90480</v>
          </cell>
          <cell r="J109">
            <v>75211</v>
          </cell>
          <cell r="K109" t="str">
            <v xml:space="preserve"> </v>
          </cell>
          <cell r="L109">
            <v>0</v>
          </cell>
          <cell r="M109">
            <v>75211</v>
          </cell>
          <cell r="N109">
            <v>4.6246410642800462E-5</v>
          </cell>
          <cell r="O109">
            <v>0</v>
          </cell>
          <cell r="P109">
            <v>75211</v>
          </cell>
          <cell r="Q109" t="str">
            <v xml:space="preserve"> </v>
          </cell>
          <cell r="R109"/>
        </row>
        <row r="110">
          <cell r="B110">
            <v>190541</v>
          </cell>
          <cell r="C110">
            <v>3</v>
          </cell>
          <cell r="D110">
            <v>4</v>
          </cell>
          <cell r="E110">
            <v>100</v>
          </cell>
          <cell r="F110">
            <v>1900.8</v>
          </cell>
          <cell r="G110">
            <v>190080</v>
          </cell>
          <cell r="H110">
            <v>1568648</v>
          </cell>
          <cell r="I110">
            <v>190080</v>
          </cell>
          <cell r="J110">
            <v>158004</v>
          </cell>
          <cell r="K110" t="str">
            <v xml:space="preserve"> </v>
          </cell>
          <cell r="L110">
            <v>0</v>
          </cell>
          <cell r="M110">
            <v>158004</v>
          </cell>
          <cell r="N110">
            <v>9.7154909085174298E-5</v>
          </cell>
          <cell r="O110">
            <v>0</v>
          </cell>
          <cell r="P110">
            <v>158004</v>
          </cell>
          <cell r="Q110" t="str">
            <v xml:space="preserve"> </v>
          </cell>
          <cell r="R110"/>
        </row>
        <row r="111">
          <cell r="B111">
            <v>190547</v>
          </cell>
          <cell r="C111">
            <v>3</v>
          </cell>
          <cell r="D111">
            <v>3</v>
          </cell>
          <cell r="E111">
            <v>585</v>
          </cell>
          <cell r="F111">
            <v>11178.4</v>
          </cell>
          <cell r="G111">
            <v>6539364</v>
          </cell>
          <cell r="H111">
            <v>6437166</v>
          </cell>
          <cell r="I111">
            <v>6437166</v>
          </cell>
          <cell r="J111">
            <v>5350894</v>
          </cell>
          <cell r="K111" t="str">
            <v xml:space="preserve"> </v>
          </cell>
          <cell r="L111">
            <v>0</v>
          </cell>
          <cell r="M111">
            <v>5350894</v>
          </cell>
          <cell r="N111">
            <v>3.2902054384344997E-3</v>
          </cell>
          <cell r="O111">
            <v>0</v>
          </cell>
          <cell r="P111">
            <v>5350894</v>
          </cell>
          <cell r="Q111" t="str">
            <v xml:space="preserve"> </v>
          </cell>
          <cell r="R111">
            <v>102198</v>
          </cell>
        </row>
        <row r="112">
          <cell r="B112">
            <v>334048</v>
          </cell>
          <cell r="C112">
            <v>1</v>
          </cell>
          <cell r="D112">
            <v>3</v>
          </cell>
          <cell r="E112">
            <v>405</v>
          </cell>
          <cell r="F112">
            <v>6078.4</v>
          </cell>
          <cell r="G112">
            <v>2461752</v>
          </cell>
          <cell r="H112">
            <v>5217357</v>
          </cell>
          <cell r="I112">
            <v>2461752</v>
          </cell>
          <cell r="J112">
            <v>2046331</v>
          </cell>
          <cell r="K112" t="str">
            <v xml:space="preserve"> </v>
          </cell>
          <cell r="L112">
            <v>0</v>
          </cell>
          <cell r="M112">
            <v>2046331</v>
          </cell>
          <cell r="N112">
            <v>1.2582662607476633E-3</v>
          </cell>
          <cell r="O112">
            <v>0</v>
          </cell>
          <cell r="P112">
            <v>2046331</v>
          </cell>
          <cell r="Q112" t="str">
            <v xml:space="preserve"> </v>
          </cell>
          <cell r="R112"/>
        </row>
        <row r="113">
          <cell r="B113">
            <v>361266</v>
          </cell>
          <cell r="C113">
            <v>1</v>
          </cell>
          <cell r="D113">
            <v>4</v>
          </cell>
          <cell r="E113">
            <v>160</v>
          </cell>
          <cell r="F113">
            <v>295.2</v>
          </cell>
          <cell r="G113">
            <v>47232</v>
          </cell>
          <cell r="H113">
            <v>4808512</v>
          </cell>
          <cell r="I113">
            <v>47232</v>
          </cell>
          <cell r="J113">
            <v>39262</v>
          </cell>
          <cell r="K113" t="str">
            <v xml:space="preserve"> </v>
          </cell>
          <cell r="L113">
            <v>0</v>
          </cell>
          <cell r="M113">
            <v>39262</v>
          </cell>
          <cell r="N113">
            <v>2.4141768819157194E-5</v>
          </cell>
          <cell r="O113">
            <v>0</v>
          </cell>
          <cell r="P113">
            <v>39262</v>
          </cell>
          <cell r="Q113" t="str">
            <v xml:space="preserve"> </v>
          </cell>
          <cell r="R113"/>
        </row>
        <row r="114">
          <cell r="B114">
            <v>274043</v>
          </cell>
          <cell r="C114">
            <v>1</v>
          </cell>
          <cell r="D114">
            <v>3</v>
          </cell>
          <cell r="E114">
            <v>1135</v>
          </cell>
          <cell r="F114">
            <v>14578.4</v>
          </cell>
          <cell r="G114">
            <v>16546484</v>
          </cell>
          <cell r="H114">
            <v>9964802</v>
          </cell>
          <cell r="I114">
            <v>9964802</v>
          </cell>
          <cell r="J114">
            <v>8283241</v>
          </cell>
          <cell r="K114" t="str">
            <v xml:space="preserve"> </v>
          </cell>
          <cell r="L114">
            <v>0</v>
          </cell>
          <cell r="M114">
            <v>8283241</v>
          </cell>
          <cell r="N114">
            <v>5.0932731214753313E-3</v>
          </cell>
          <cell r="O114">
            <v>0</v>
          </cell>
          <cell r="P114">
            <v>8283241</v>
          </cell>
          <cell r="Q114" t="str">
            <v xml:space="preserve"> </v>
          </cell>
          <cell r="R114">
            <v>6581682</v>
          </cell>
        </row>
        <row r="115">
          <cell r="B115">
            <v>190810</v>
          </cell>
          <cell r="C115">
            <v>3</v>
          </cell>
          <cell r="D115">
            <v>3</v>
          </cell>
          <cell r="E115">
            <v>340</v>
          </cell>
          <cell r="F115">
            <v>15211.2</v>
          </cell>
          <cell r="G115">
            <v>5171808</v>
          </cell>
          <cell r="H115">
            <v>9493942</v>
          </cell>
          <cell r="I115">
            <v>5171808</v>
          </cell>
          <cell r="J115">
            <v>4299065</v>
          </cell>
          <cell r="K115" t="str">
            <v xml:space="preserve"> </v>
          </cell>
          <cell r="L115">
            <v>0</v>
          </cell>
          <cell r="M115">
            <v>4299065</v>
          </cell>
          <cell r="N115">
            <v>2.6434474394714997E-3</v>
          </cell>
          <cell r="O115">
            <v>0</v>
          </cell>
          <cell r="P115">
            <v>4299065</v>
          </cell>
          <cell r="Q115" t="str">
            <v xml:space="preserve"> </v>
          </cell>
          <cell r="R115"/>
        </row>
        <row r="116">
          <cell r="B116">
            <v>500967</v>
          </cell>
          <cell r="C116">
            <v>1</v>
          </cell>
          <cell r="D116">
            <v>3</v>
          </cell>
          <cell r="E116">
            <v>300</v>
          </cell>
          <cell r="F116">
            <v>1444.8</v>
          </cell>
          <cell r="G116">
            <v>433440</v>
          </cell>
          <cell r="H116">
            <v>11338337</v>
          </cell>
          <cell r="I116">
            <v>433440</v>
          </cell>
          <cell r="J116">
            <v>360297</v>
          </cell>
          <cell r="K116" t="str">
            <v xml:space="preserve"> </v>
          </cell>
          <cell r="L116">
            <v>0</v>
          </cell>
          <cell r="M116">
            <v>360297</v>
          </cell>
          <cell r="N116">
            <v>2.2154263359573838E-4</v>
          </cell>
          <cell r="O116">
            <v>0</v>
          </cell>
          <cell r="P116">
            <v>360297</v>
          </cell>
          <cell r="Q116" t="str">
            <v xml:space="preserve"> </v>
          </cell>
          <cell r="R116"/>
        </row>
        <row r="117">
          <cell r="B117">
            <v>560501</v>
          </cell>
          <cell r="C117">
            <v>3</v>
          </cell>
          <cell r="D117">
            <v>4</v>
          </cell>
          <cell r="E117">
            <v>100</v>
          </cell>
          <cell r="F117">
            <v>99.2</v>
          </cell>
          <cell r="G117">
            <v>9920</v>
          </cell>
          <cell r="H117">
            <v>2323555</v>
          </cell>
          <cell r="I117">
            <v>9920</v>
          </cell>
          <cell r="J117">
            <v>8246</v>
          </cell>
          <cell r="K117" t="str">
            <v xml:space="preserve"> </v>
          </cell>
          <cell r="L117">
            <v>0</v>
          </cell>
          <cell r="M117">
            <v>8246</v>
          </cell>
          <cell r="N117">
            <v>5.0703740431656624E-6</v>
          </cell>
          <cell r="O117">
            <v>0</v>
          </cell>
          <cell r="P117">
            <v>8246</v>
          </cell>
          <cell r="Q117" t="str">
            <v xml:space="preserve"> </v>
          </cell>
          <cell r="R117"/>
        </row>
        <row r="118">
          <cell r="B118">
            <v>301242</v>
          </cell>
          <cell r="C118">
            <v>3</v>
          </cell>
          <cell r="D118">
            <v>4</v>
          </cell>
          <cell r="E118">
            <v>100</v>
          </cell>
          <cell r="F118">
            <v>4284</v>
          </cell>
          <cell r="G118">
            <v>428400</v>
          </cell>
          <cell r="H118">
            <v>8999325</v>
          </cell>
          <cell r="I118">
            <v>428400</v>
          </cell>
          <cell r="J118">
            <v>356107</v>
          </cell>
          <cell r="K118" t="str">
            <v xml:space="preserve"> </v>
          </cell>
          <cell r="L118">
            <v>0</v>
          </cell>
          <cell r="M118">
            <v>356107</v>
          </cell>
          <cell r="N118">
            <v>2.1896624901644366E-4</v>
          </cell>
          <cell r="O118">
            <v>0</v>
          </cell>
          <cell r="P118">
            <v>356107</v>
          </cell>
          <cell r="Q118" t="str">
            <v xml:space="preserve"> </v>
          </cell>
          <cell r="R118"/>
        </row>
        <row r="119">
          <cell r="B119">
            <v>190581</v>
          </cell>
          <cell r="C119">
            <v>3</v>
          </cell>
          <cell r="D119">
            <v>4</v>
          </cell>
          <cell r="E119">
            <v>160</v>
          </cell>
          <cell r="F119">
            <v>1440</v>
          </cell>
          <cell r="G119">
            <v>230400</v>
          </cell>
          <cell r="H119">
            <v>11042117</v>
          </cell>
          <cell r="I119">
            <v>230400</v>
          </cell>
          <cell r="J119">
            <v>191520</v>
          </cell>
          <cell r="K119" t="str">
            <v xml:space="preserve"> </v>
          </cell>
          <cell r="L119">
            <v>0</v>
          </cell>
          <cell r="M119">
            <v>191520</v>
          </cell>
          <cell r="N119">
            <v>1.1776352616384764E-4</v>
          </cell>
          <cell r="O119">
            <v>0</v>
          </cell>
          <cell r="P119">
            <v>191520</v>
          </cell>
          <cell r="Q119" t="str">
            <v xml:space="preserve"> </v>
          </cell>
          <cell r="R119"/>
        </row>
        <row r="120">
          <cell r="B120">
            <v>190307</v>
          </cell>
          <cell r="C120">
            <v>3</v>
          </cell>
          <cell r="D120">
            <v>4</v>
          </cell>
          <cell r="E120">
            <v>585</v>
          </cell>
          <cell r="F120">
            <v>11136.8</v>
          </cell>
          <cell r="G120">
            <v>6515028</v>
          </cell>
          <cell r="H120">
            <v>12247445</v>
          </cell>
          <cell r="I120">
            <v>6515028</v>
          </cell>
          <cell r="J120">
            <v>5415616</v>
          </cell>
          <cell r="K120" t="str">
            <v xml:space="preserve"> </v>
          </cell>
          <cell r="L120">
            <v>0</v>
          </cell>
          <cell r="M120">
            <v>5415616</v>
          </cell>
          <cell r="N120">
            <v>3.3300022791841683E-3</v>
          </cell>
          <cell r="O120">
            <v>0</v>
          </cell>
          <cell r="P120">
            <v>5415616</v>
          </cell>
          <cell r="Q120" t="str">
            <v xml:space="preserve"> </v>
          </cell>
          <cell r="R120"/>
        </row>
        <row r="121">
          <cell r="B121">
            <v>190587</v>
          </cell>
          <cell r="C121">
            <v>3</v>
          </cell>
          <cell r="D121">
            <v>3</v>
          </cell>
          <cell r="E121">
            <v>300</v>
          </cell>
          <cell r="F121">
            <v>14853.6</v>
          </cell>
          <cell r="G121">
            <v>4456080</v>
          </cell>
          <cell r="H121">
            <v>14603268</v>
          </cell>
          <cell r="I121">
            <v>4456080</v>
          </cell>
          <cell r="J121">
            <v>3704116</v>
          </cell>
          <cell r="K121" t="str">
            <v xml:space="preserve"> </v>
          </cell>
          <cell r="L121">
            <v>0</v>
          </cell>
          <cell r="M121">
            <v>3704116</v>
          </cell>
          <cell r="N121">
            <v>2.2776198907682051E-3</v>
          </cell>
          <cell r="O121">
            <v>0</v>
          </cell>
          <cell r="P121">
            <v>3704116</v>
          </cell>
          <cell r="Q121" t="str">
            <v xml:space="preserve"> </v>
          </cell>
          <cell r="R121"/>
        </row>
        <row r="122">
          <cell r="B122">
            <v>190696</v>
          </cell>
          <cell r="C122">
            <v>3</v>
          </cell>
          <cell r="D122">
            <v>3</v>
          </cell>
          <cell r="E122">
            <v>1035</v>
          </cell>
          <cell r="F122">
            <v>9726.4</v>
          </cell>
          <cell r="G122">
            <v>10066824</v>
          </cell>
          <cell r="H122">
            <v>29755127</v>
          </cell>
          <cell r="I122">
            <v>10066824</v>
          </cell>
          <cell r="J122">
            <v>8368046</v>
          </cell>
          <cell r="K122" t="str">
            <v xml:space="preserve"> </v>
          </cell>
          <cell r="L122">
            <v>0</v>
          </cell>
          <cell r="M122">
            <v>8368046</v>
          </cell>
          <cell r="N122">
            <v>5.1454187764269034E-3</v>
          </cell>
          <cell r="O122">
            <v>0</v>
          </cell>
          <cell r="P122">
            <v>8368046</v>
          </cell>
          <cell r="Q122" t="str">
            <v xml:space="preserve"> </v>
          </cell>
          <cell r="R122"/>
        </row>
        <row r="123">
          <cell r="B123">
            <v>370759</v>
          </cell>
          <cell r="C123">
            <v>3</v>
          </cell>
          <cell r="D123">
            <v>3</v>
          </cell>
          <cell r="E123">
            <v>525</v>
          </cell>
          <cell r="F123">
            <v>20311.2</v>
          </cell>
          <cell r="G123">
            <v>10663380</v>
          </cell>
          <cell r="H123">
            <v>21760552</v>
          </cell>
          <cell r="I123">
            <v>10663380</v>
          </cell>
          <cell r="J123">
            <v>8863933</v>
          </cell>
          <cell r="K123" t="str">
            <v xml:space="preserve"> </v>
          </cell>
          <cell r="L123">
            <v>0</v>
          </cell>
          <cell r="M123">
            <v>8863933</v>
          </cell>
          <cell r="N123">
            <v>5.4503341988308921E-3</v>
          </cell>
          <cell r="O123">
            <v>0</v>
          </cell>
          <cell r="P123">
            <v>8863933</v>
          </cell>
          <cell r="Q123" t="str">
            <v xml:space="preserve"> </v>
          </cell>
          <cell r="R123"/>
        </row>
        <row r="124">
          <cell r="B124">
            <v>331293</v>
          </cell>
          <cell r="C124">
            <v>3</v>
          </cell>
          <cell r="D124">
            <v>3</v>
          </cell>
          <cell r="E124">
            <v>300</v>
          </cell>
          <cell r="F124">
            <v>12241.6</v>
          </cell>
          <cell r="G124">
            <v>3672480</v>
          </cell>
          <cell r="H124">
            <v>10386546</v>
          </cell>
          <cell r="I124">
            <v>3672480</v>
          </cell>
          <cell r="J124">
            <v>3052749</v>
          </cell>
          <cell r="K124" t="str">
            <v xml:space="preserve"> </v>
          </cell>
          <cell r="L124">
            <v>0</v>
          </cell>
          <cell r="M124">
            <v>3052749</v>
          </cell>
          <cell r="N124">
            <v>1.8771015389158297E-3</v>
          </cell>
          <cell r="O124">
            <v>0</v>
          </cell>
          <cell r="P124">
            <v>3052749</v>
          </cell>
          <cell r="Q124" t="str">
            <v xml:space="preserve"> </v>
          </cell>
          <cell r="R124"/>
        </row>
        <row r="125">
          <cell r="B125">
            <v>190605</v>
          </cell>
          <cell r="C125">
            <v>3</v>
          </cell>
          <cell r="D125">
            <v>5</v>
          </cell>
          <cell r="E125">
            <v>50</v>
          </cell>
          <cell r="F125">
            <v>6549.6</v>
          </cell>
          <cell r="G125">
            <v>327480</v>
          </cell>
          <cell r="H125">
            <v>0</v>
          </cell>
          <cell r="I125">
            <v>0</v>
          </cell>
          <cell r="J125">
            <v>0</v>
          </cell>
          <cell r="K125" t="str">
            <v xml:space="preserve"> </v>
          </cell>
          <cell r="L125">
            <v>0</v>
          </cell>
          <cell r="M125">
            <v>0</v>
          </cell>
          <cell r="N125" t="str">
            <v xml:space="preserve"> </v>
          </cell>
          <cell r="O125">
            <v>0</v>
          </cell>
          <cell r="P125">
            <v>0</v>
          </cell>
          <cell r="Q125" t="str">
            <v xml:space="preserve"> </v>
          </cell>
          <cell r="R125">
            <v>327480</v>
          </cell>
        </row>
        <row r="126">
          <cell r="B126">
            <v>130760</v>
          </cell>
          <cell r="C126">
            <v>1</v>
          </cell>
          <cell r="D126">
            <v>3</v>
          </cell>
          <cell r="E126">
            <v>300</v>
          </cell>
          <cell r="F126">
            <v>4888.8</v>
          </cell>
          <cell r="G126">
            <v>1466640</v>
          </cell>
          <cell r="H126">
            <v>9729511</v>
          </cell>
          <cell r="I126">
            <v>1466640</v>
          </cell>
          <cell r="J126">
            <v>1219144</v>
          </cell>
          <cell r="K126" t="str">
            <v xml:space="preserve"> </v>
          </cell>
          <cell r="L126">
            <v>0</v>
          </cell>
          <cell r="M126">
            <v>1219144</v>
          </cell>
          <cell r="N126">
            <v>7.4963813879228209E-4</v>
          </cell>
          <cell r="O126">
            <v>0</v>
          </cell>
          <cell r="P126">
            <v>1219144</v>
          </cell>
          <cell r="Q126" t="str">
            <v xml:space="preserve"> </v>
          </cell>
          <cell r="R126"/>
        </row>
        <row r="127">
          <cell r="B127">
            <v>190630</v>
          </cell>
          <cell r="C127">
            <v>3</v>
          </cell>
          <cell r="D127">
            <v>3</v>
          </cell>
          <cell r="E127">
            <v>300</v>
          </cell>
          <cell r="F127">
            <v>35161</v>
          </cell>
          <cell r="G127">
            <v>10548300</v>
          </cell>
          <cell r="H127">
            <v>15446871</v>
          </cell>
          <cell r="I127">
            <v>10548300</v>
          </cell>
          <cell r="J127">
            <v>8768273</v>
          </cell>
          <cell r="K127" t="str">
            <v xml:space="preserve"> </v>
          </cell>
          <cell r="L127">
            <v>0</v>
          </cell>
          <cell r="M127">
            <v>8768273</v>
          </cell>
          <cell r="N127">
            <v>5.3915139246410761E-3</v>
          </cell>
          <cell r="O127">
            <v>0</v>
          </cell>
          <cell r="P127">
            <v>8768273</v>
          </cell>
          <cell r="Q127" t="str">
            <v xml:space="preserve"> </v>
          </cell>
          <cell r="R127"/>
        </row>
        <row r="128">
          <cell r="B128">
            <v>190382</v>
          </cell>
          <cell r="C128">
            <v>3</v>
          </cell>
          <cell r="D128">
            <v>3</v>
          </cell>
          <cell r="E128">
            <v>935</v>
          </cell>
          <cell r="F128">
            <v>35595.199999999997</v>
          </cell>
          <cell r="G128">
            <v>33281512</v>
          </cell>
          <cell r="H128">
            <v>30625100</v>
          </cell>
          <cell r="I128">
            <v>30625100</v>
          </cell>
          <cell r="J128">
            <v>25457111</v>
          </cell>
          <cell r="K128" t="str">
            <v xml:space="preserve"> </v>
          </cell>
          <cell r="L128">
            <v>0</v>
          </cell>
          <cell r="M128">
            <v>25457111</v>
          </cell>
          <cell r="N128">
            <v>1.5653295516418513E-2</v>
          </cell>
          <cell r="O128">
            <v>0</v>
          </cell>
          <cell r="P128">
            <v>25457111</v>
          </cell>
          <cell r="Q128" t="str">
            <v xml:space="preserve"> </v>
          </cell>
          <cell r="R128">
            <v>2656412</v>
          </cell>
        </row>
        <row r="129">
          <cell r="B129">
            <v>171049</v>
          </cell>
          <cell r="C129">
            <v>3</v>
          </cell>
          <cell r="D129">
            <v>3</v>
          </cell>
          <cell r="E129">
            <v>305</v>
          </cell>
          <cell r="F129">
            <v>921.6</v>
          </cell>
          <cell r="G129">
            <v>281088</v>
          </cell>
          <cell r="H129">
            <v>5825073</v>
          </cell>
          <cell r="I129">
            <v>281088</v>
          </cell>
          <cell r="J129">
            <v>233654</v>
          </cell>
          <cell r="K129" t="str">
            <v xml:space="preserve"> </v>
          </cell>
          <cell r="L129">
            <v>0</v>
          </cell>
          <cell r="M129">
            <v>233654</v>
          </cell>
          <cell r="N129">
            <v>1.4367125596432569E-4</v>
          </cell>
          <cell r="O129">
            <v>0</v>
          </cell>
          <cell r="P129">
            <v>233654</v>
          </cell>
          <cell r="Q129" t="str">
            <v xml:space="preserve"> </v>
          </cell>
          <cell r="R129"/>
        </row>
        <row r="130">
          <cell r="B130">
            <v>430705</v>
          </cell>
          <cell r="C130">
            <v>3</v>
          </cell>
          <cell r="D130">
            <v>3</v>
          </cell>
          <cell r="E130">
            <v>375</v>
          </cell>
          <cell r="F130">
            <v>11575.2</v>
          </cell>
          <cell r="G130">
            <v>4340700</v>
          </cell>
          <cell r="H130">
            <v>18669862</v>
          </cell>
          <cell r="I130">
            <v>4340700</v>
          </cell>
          <cell r="J130">
            <v>3608206</v>
          </cell>
          <cell r="K130" t="str">
            <v xml:space="preserve"> </v>
          </cell>
          <cell r="L130">
            <v>0</v>
          </cell>
          <cell r="M130">
            <v>3608206</v>
          </cell>
          <cell r="N130">
            <v>2.2186458943481203E-3</v>
          </cell>
          <cell r="O130">
            <v>0</v>
          </cell>
          <cell r="P130">
            <v>3608206</v>
          </cell>
          <cell r="Q130" t="str">
            <v xml:space="preserve"> </v>
          </cell>
          <cell r="R130"/>
        </row>
        <row r="131">
          <cell r="B131">
            <v>334487</v>
          </cell>
          <cell r="C131">
            <v>1</v>
          </cell>
          <cell r="D131">
            <v>2</v>
          </cell>
          <cell r="E131">
            <v>2060</v>
          </cell>
          <cell r="F131">
            <v>35130.400000000001</v>
          </cell>
          <cell r="G131">
            <v>72368624</v>
          </cell>
          <cell r="H131">
            <v>108891943</v>
          </cell>
          <cell r="I131">
            <v>72368624</v>
          </cell>
          <cell r="J131">
            <v>60156411</v>
          </cell>
          <cell r="K131" t="str">
            <v xml:space="preserve"> </v>
          </cell>
          <cell r="L131">
            <v>0</v>
          </cell>
          <cell r="M131">
            <v>60156411</v>
          </cell>
          <cell r="N131">
            <v>3.6989510655397198E-2</v>
          </cell>
          <cell r="O131">
            <v>0</v>
          </cell>
          <cell r="P131">
            <v>60156411</v>
          </cell>
          <cell r="Q131" t="str">
            <v xml:space="preserve"> </v>
          </cell>
          <cell r="R131"/>
        </row>
        <row r="132">
          <cell r="B132">
            <v>190366</v>
          </cell>
          <cell r="C132">
            <v>3</v>
          </cell>
          <cell r="D132">
            <v>3</v>
          </cell>
          <cell r="E132">
            <v>465</v>
          </cell>
          <cell r="F132">
            <v>12160</v>
          </cell>
          <cell r="G132">
            <v>5654400</v>
          </cell>
          <cell r="H132">
            <v>13791774</v>
          </cell>
          <cell r="I132">
            <v>5654400</v>
          </cell>
          <cell r="J132">
            <v>4700219</v>
          </cell>
          <cell r="K132" t="str">
            <v xml:space="preserve"> </v>
          </cell>
          <cell r="L132">
            <v>0</v>
          </cell>
          <cell r="M132">
            <v>4700219</v>
          </cell>
          <cell r="N132">
            <v>2.8901125897155063E-3</v>
          </cell>
          <cell r="O132">
            <v>0</v>
          </cell>
          <cell r="P132">
            <v>4700219</v>
          </cell>
          <cell r="Q132" t="str">
            <v xml:space="preserve"> </v>
          </cell>
          <cell r="R132"/>
        </row>
        <row r="133">
          <cell r="B133">
            <v>190673</v>
          </cell>
          <cell r="C133">
            <v>3</v>
          </cell>
          <cell r="D133">
            <v>3</v>
          </cell>
          <cell r="E133">
            <v>300</v>
          </cell>
          <cell r="F133">
            <v>1643.2</v>
          </cell>
          <cell r="G133">
            <v>492960</v>
          </cell>
          <cell r="H133">
            <v>7389923</v>
          </cell>
          <cell r="I133">
            <v>492960</v>
          </cell>
          <cell r="J133">
            <v>409773</v>
          </cell>
          <cell r="K133" t="str">
            <v xml:space="preserve"> </v>
          </cell>
          <cell r="L133">
            <v>0</v>
          </cell>
          <cell r="M133">
            <v>409773</v>
          </cell>
          <cell r="N133">
            <v>2.5196487785473235E-4</v>
          </cell>
          <cell r="O133">
            <v>0</v>
          </cell>
          <cell r="P133">
            <v>409773</v>
          </cell>
          <cell r="Q133" t="str">
            <v xml:space="preserve"> </v>
          </cell>
          <cell r="R133"/>
        </row>
        <row r="134">
          <cell r="B134">
            <v>380939</v>
          </cell>
          <cell r="C134">
            <v>1</v>
          </cell>
          <cell r="D134">
            <v>2</v>
          </cell>
          <cell r="E134">
            <v>2060</v>
          </cell>
          <cell r="F134">
            <v>46292</v>
          </cell>
          <cell r="G134">
            <v>95361520</v>
          </cell>
          <cell r="H134">
            <v>281549459</v>
          </cell>
          <cell r="I134">
            <v>95361520</v>
          </cell>
          <cell r="J134">
            <v>79269253</v>
          </cell>
          <cell r="K134" t="str">
            <v xml:space="preserve"> </v>
          </cell>
          <cell r="L134">
            <v>0</v>
          </cell>
          <cell r="M134">
            <v>79269253</v>
          </cell>
          <cell r="N134">
            <v>4.8741785451410599E-2</v>
          </cell>
          <cell r="O134">
            <v>0</v>
          </cell>
          <cell r="P134">
            <v>79269253</v>
          </cell>
          <cell r="Q134" t="str">
            <v xml:space="preserve"> </v>
          </cell>
          <cell r="R134"/>
        </row>
        <row r="135">
          <cell r="B135">
            <v>391010</v>
          </cell>
          <cell r="C135">
            <v>1</v>
          </cell>
          <cell r="D135">
            <v>3</v>
          </cell>
          <cell r="E135">
            <v>1315</v>
          </cell>
          <cell r="F135">
            <v>24096.799999999999</v>
          </cell>
          <cell r="G135">
            <v>31687292</v>
          </cell>
          <cell r="H135">
            <v>63654016</v>
          </cell>
          <cell r="I135">
            <v>31687292</v>
          </cell>
          <cell r="J135">
            <v>26340058</v>
          </cell>
          <cell r="K135" t="str">
            <v xml:space="preserve"> </v>
          </cell>
          <cell r="L135">
            <v>0</v>
          </cell>
          <cell r="M135">
            <v>26340058</v>
          </cell>
          <cell r="N135">
            <v>1.619620984461291E-2</v>
          </cell>
          <cell r="O135">
            <v>0</v>
          </cell>
          <cell r="P135">
            <v>26340058</v>
          </cell>
          <cell r="Q135" t="str">
            <v xml:space="preserve"> </v>
          </cell>
          <cell r="R135"/>
        </row>
        <row r="136">
          <cell r="B136">
            <v>400511</v>
          </cell>
          <cell r="C136">
            <v>1</v>
          </cell>
          <cell r="D136">
            <v>3</v>
          </cell>
          <cell r="E136">
            <v>1090</v>
          </cell>
          <cell r="F136">
            <v>2746.4</v>
          </cell>
          <cell r="G136">
            <v>2993576</v>
          </cell>
          <cell r="H136">
            <v>24902295</v>
          </cell>
          <cell r="I136">
            <v>2993576</v>
          </cell>
          <cell r="J136">
            <v>2488410</v>
          </cell>
          <cell r="K136" t="str">
            <v xml:space="preserve"> </v>
          </cell>
          <cell r="L136">
            <v>0</v>
          </cell>
          <cell r="M136">
            <v>2488410</v>
          </cell>
          <cell r="N136">
            <v>1.5300957400865712E-3</v>
          </cell>
          <cell r="O136">
            <v>0</v>
          </cell>
          <cell r="P136">
            <v>2488410</v>
          </cell>
          <cell r="Q136" t="str">
            <v xml:space="preserve"> </v>
          </cell>
          <cell r="R136"/>
        </row>
        <row r="137">
          <cell r="B137">
            <v>410782</v>
          </cell>
          <cell r="C137">
            <v>1</v>
          </cell>
          <cell r="D137">
            <v>3</v>
          </cell>
          <cell r="E137">
            <v>1315</v>
          </cell>
          <cell r="F137">
            <v>12080.8</v>
          </cell>
          <cell r="G137">
            <v>15886252</v>
          </cell>
          <cell r="H137">
            <v>146100129</v>
          </cell>
          <cell r="I137">
            <v>15886252</v>
          </cell>
          <cell r="J137">
            <v>13205445</v>
          </cell>
          <cell r="K137" t="str">
            <v xml:space="preserve"> </v>
          </cell>
          <cell r="L137">
            <v>0</v>
          </cell>
          <cell r="M137">
            <v>13205445</v>
          </cell>
          <cell r="N137">
            <v>8.1198818283351668E-3</v>
          </cell>
          <cell r="O137">
            <v>0</v>
          </cell>
          <cell r="P137">
            <v>13205445</v>
          </cell>
          <cell r="Q137" t="str">
            <v xml:space="preserve"> </v>
          </cell>
          <cell r="R137"/>
        </row>
        <row r="138">
          <cell r="B138">
            <v>190680</v>
          </cell>
          <cell r="C138">
            <v>3</v>
          </cell>
          <cell r="D138">
            <v>3</v>
          </cell>
          <cell r="E138">
            <v>495</v>
          </cell>
          <cell r="F138">
            <v>4272</v>
          </cell>
          <cell r="G138">
            <v>2114640</v>
          </cell>
          <cell r="H138">
            <v>42111825</v>
          </cell>
          <cell r="I138">
            <v>2114640</v>
          </cell>
          <cell r="J138">
            <v>1757794</v>
          </cell>
          <cell r="K138" t="str">
            <v xml:space="preserve"> </v>
          </cell>
          <cell r="L138">
            <v>0</v>
          </cell>
          <cell r="M138">
            <v>1757794</v>
          </cell>
          <cell r="N138">
            <v>1.0808480561281036E-3</v>
          </cell>
          <cell r="O138">
            <v>0</v>
          </cell>
          <cell r="P138">
            <v>1757794</v>
          </cell>
          <cell r="Q138" t="str">
            <v xml:space="preserve"> </v>
          </cell>
          <cell r="R138"/>
        </row>
        <row r="139">
          <cell r="B139">
            <v>190681</v>
          </cell>
          <cell r="C139">
            <v>3</v>
          </cell>
          <cell r="D139">
            <v>4</v>
          </cell>
          <cell r="E139">
            <v>755</v>
          </cell>
          <cell r="F139">
            <v>6.4</v>
          </cell>
          <cell r="G139">
            <v>4832</v>
          </cell>
          <cell r="H139">
            <v>1087628</v>
          </cell>
          <cell r="I139">
            <v>4832</v>
          </cell>
          <cell r="J139">
            <v>4017</v>
          </cell>
          <cell r="K139" t="str">
            <v xml:space="preserve"> </v>
          </cell>
          <cell r="L139">
            <v>0</v>
          </cell>
          <cell r="M139">
            <v>4017</v>
          </cell>
          <cell r="N139">
            <v>2.4700087959491228E-6</v>
          </cell>
          <cell r="O139">
            <v>0</v>
          </cell>
          <cell r="P139">
            <v>4017</v>
          </cell>
          <cell r="Q139" t="str">
            <v xml:space="preserve"> </v>
          </cell>
          <cell r="R139"/>
        </row>
        <row r="140">
          <cell r="B140">
            <v>301314</v>
          </cell>
          <cell r="C140">
            <v>3</v>
          </cell>
          <cell r="D140">
            <v>4</v>
          </cell>
          <cell r="E140">
            <v>1315</v>
          </cell>
          <cell r="F140">
            <v>6130</v>
          </cell>
          <cell r="G140">
            <v>8060950</v>
          </cell>
          <cell r="H140">
            <v>12994872</v>
          </cell>
          <cell r="I140">
            <v>8060950</v>
          </cell>
          <cell r="J140">
            <v>6700664</v>
          </cell>
          <cell r="K140" t="str">
            <v xml:space="preserve"> </v>
          </cell>
          <cell r="L140">
            <v>0</v>
          </cell>
          <cell r="M140">
            <v>6700664</v>
          </cell>
          <cell r="N140">
            <v>4.1201640574308265E-3</v>
          </cell>
          <cell r="O140">
            <v>0</v>
          </cell>
          <cell r="P140">
            <v>6700664</v>
          </cell>
          <cell r="Q140" t="str">
            <v xml:space="preserve"> </v>
          </cell>
          <cell r="R140"/>
        </row>
        <row r="141">
          <cell r="B141">
            <v>424002</v>
          </cell>
          <cell r="C141">
            <v>1</v>
          </cell>
          <cell r="D141">
            <v>5</v>
          </cell>
          <cell r="E141">
            <v>191</v>
          </cell>
          <cell r="F141">
            <v>2978.4</v>
          </cell>
          <cell r="G141">
            <v>568874</v>
          </cell>
          <cell r="H141">
            <v>5370160</v>
          </cell>
          <cell r="I141">
            <v>568874</v>
          </cell>
          <cell r="J141">
            <v>472876</v>
          </cell>
          <cell r="K141" t="str">
            <v xml:space="preserve"> </v>
          </cell>
          <cell r="L141">
            <v>0</v>
          </cell>
          <cell r="M141">
            <v>472876</v>
          </cell>
          <cell r="N141">
            <v>2.907662134411843E-4</v>
          </cell>
          <cell r="O141">
            <v>0</v>
          </cell>
          <cell r="P141">
            <v>472876</v>
          </cell>
          <cell r="Q141" t="str">
            <v xml:space="preserve"> </v>
          </cell>
          <cell r="R141"/>
        </row>
        <row r="142">
          <cell r="B142">
            <v>430883</v>
          </cell>
          <cell r="C142">
            <v>1</v>
          </cell>
          <cell r="D142">
            <v>2</v>
          </cell>
          <cell r="E142">
            <v>2060</v>
          </cell>
          <cell r="F142">
            <v>62954.400000000001</v>
          </cell>
          <cell r="G142">
            <v>129686064</v>
          </cell>
          <cell r="H142">
            <v>189583489</v>
          </cell>
          <cell r="I142">
            <v>129686064</v>
          </cell>
          <cell r="J142">
            <v>107801527</v>
          </cell>
          <cell r="K142" t="str">
            <v xml:space="preserve"> </v>
          </cell>
          <cell r="L142">
            <v>0</v>
          </cell>
          <cell r="M142">
            <v>107801527</v>
          </cell>
          <cell r="N142">
            <v>6.6285964627021868E-2</v>
          </cell>
          <cell r="O142">
            <v>0</v>
          </cell>
          <cell r="P142">
            <v>107801527</v>
          </cell>
          <cell r="Q142" t="str">
            <v xml:space="preserve"> </v>
          </cell>
          <cell r="R142"/>
        </row>
        <row r="143">
          <cell r="B143">
            <v>190685</v>
          </cell>
          <cell r="C143">
            <v>3</v>
          </cell>
          <cell r="D143">
            <v>3</v>
          </cell>
          <cell r="E143">
            <v>465</v>
          </cell>
          <cell r="F143">
            <v>6542.4</v>
          </cell>
          <cell r="G143">
            <v>3042216</v>
          </cell>
          <cell r="H143">
            <v>4453538</v>
          </cell>
          <cell r="I143">
            <v>3042216</v>
          </cell>
          <cell r="J143">
            <v>2528842</v>
          </cell>
          <cell r="K143" t="str">
            <v xml:space="preserve"> </v>
          </cell>
          <cell r="L143">
            <v>0</v>
          </cell>
          <cell r="M143">
            <v>2528842</v>
          </cell>
          <cell r="N143">
            <v>1.5549569289433835E-3</v>
          </cell>
          <cell r="O143">
            <v>0</v>
          </cell>
          <cell r="P143">
            <v>2528842</v>
          </cell>
          <cell r="Q143" t="str">
            <v xml:space="preserve"> </v>
          </cell>
          <cell r="R143"/>
        </row>
        <row r="144">
          <cell r="B144">
            <v>190691</v>
          </cell>
          <cell r="C144">
            <v>3</v>
          </cell>
          <cell r="D144">
            <v>3</v>
          </cell>
          <cell r="E144">
            <v>375</v>
          </cell>
          <cell r="F144">
            <v>1150.4000000000001</v>
          </cell>
          <cell r="G144">
            <v>431400</v>
          </cell>
          <cell r="H144">
            <v>5918110</v>
          </cell>
          <cell r="I144">
            <v>431400</v>
          </cell>
          <cell r="J144">
            <v>358601</v>
          </cell>
          <cell r="K144" t="str">
            <v xml:space="preserve"> </v>
          </cell>
          <cell r="L144">
            <v>0</v>
          </cell>
          <cell r="M144">
            <v>358601</v>
          </cell>
          <cell r="N144">
            <v>2.2049978198559903E-4</v>
          </cell>
          <cell r="O144">
            <v>0</v>
          </cell>
          <cell r="P144">
            <v>358601</v>
          </cell>
          <cell r="Q144" t="str">
            <v xml:space="preserve"> </v>
          </cell>
          <cell r="R144"/>
        </row>
        <row r="145">
          <cell r="B145">
            <v>370658</v>
          </cell>
          <cell r="C145">
            <v>3</v>
          </cell>
          <cell r="D145">
            <v>3</v>
          </cell>
          <cell r="E145">
            <v>555</v>
          </cell>
          <cell r="F145">
            <v>10654</v>
          </cell>
          <cell r="G145">
            <v>5912970</v>
          </cell>
          <cell r="H145">
            <v>19498585</v>
          </cell>
          <cell r="I145">
            <v>5912970</v>
          </cell>
          <cell r="J145">
            <v>4915156</v>
          </cell>
          <cell r="K145" t="str">
            <v xml:space="preserve"> </v>
          </cell>
          <cell r="L145">
            <v>0</v>
          </cell>
          <cell r="M145">
            <v>4915156</v>
          </cell>
          <cell r="N145">
            <v>3.0222749697441141E-3</v>
          </cell>
          <cell r="O145">
            <v>0</v>
          </cell>
          <cell r="P145">
            <v>4915156</v>
          </cell>
          <cell r="Q145" t="str">
            <v xml:space="preserve"> </v>
          </cell>
          <cell r="R145"/>
        </row>
        <row r="146">
          <cell r="B146">
            <v>370744</v>
          </cell>
          <cell r="C146">
            <v>3</v>
          </cell>
          <cell r="D146">
            <v>2</v>
          </cell>
          <cell r="E146">
            <v>590</v>
          </cell>
          <cell r="F146">
            <v>16679.2</v>
          </cell>
          <cell r="G146">
            <v>9840728</v>
          </cell>
          <cell r="H146">
            <v>50635000</v>
          </cell>
          <cell r="I146">
            <v>9840728</v>
          </cell>
          <cell r="J146">
            <v>8180104</v>
          </cell>
          <cell r="K146" t="str">
            <v xml:space="preserve"> </v>
          </cell>
          <cell r="L146">
            <v>0</v>
          </cell>
          <cell r="M146">
            <v>8180104</v>
          </cell>
          <cell r="N146">
            <v>5.0298553228226538E-3</v>
          </cell>
          <cell r="O146">
            <v>0</v>
          </cell>
          <cell r="P146">
            <v>8180104</v>
          </cell>
          <cell r="Q146" t="str">
            <v xml:space="preserve"> </v>
          </cell>
          <cell r="R146"/>
        </row>
        <row r="147">
          <cell r="B147">
            <v>100793</v>
          </cell>
          <cell r="C147">
            <v>3</v>
          </cell>
          <cell r="D147">
            <v>4</v>
          </cell>
          <cell r="E147">
            <v>235</v>
          </cell>
          <cell r="F147">
            <v>1981.6</v>
          </cell>
          <cell r="G147">
            <v>465676</v>
          </cell>
          <cell r="H147">
            <v>2008516</v>
          </cell>
          <cell r="I147">
            <v>465676</v>
          </cell>
          <cell r="J147">
            <v>387093</v>
          </cell>
          <cell r="K147" t="str">
            <v xml:space="preserve"> </v>
          </cell>
          <cell r="L147">
            <v>0</v>
          </cell>
          <cell r="M147">
            <v>387093</v>
          </cell>
          <cell r="N147">
            <v>2.3801919712480301E-4</v>
          </cell>
          <cell r="O147">
            <v>0</v>
          </cell>
          <cell r="P147">
            <v>387093</v>
          </cell>
          <cell r="Q147" t="str">
            <v xml:space="preserve"> </v>
          </cell>
          <cell r="R147"/>
        </row>
        <row r="148">
          <cell r="B148">
            <v>124004</v>
          </cell>
          <cell r="C148">
            <v>1</v>
          </cell>
          <cell r="D148">
            <v>5</v>
          </cell>
          <cell r="E148">
            <v>176</v>
          </cell>
          <cell r="F148">
            <v>1155.2</v>
          </cell>
          <cell r="G148">
            <v>203315</v>
          </cell>
          <cell r="H148">
            <v>2472928</v>
          </cell>
          <cell r="I148">
            <v>203315</v>
          </cell>
          <cell r="J148">
            <v>169006</v>
          </cell>
          <cell r="K148" t="str">
            <v xml:space="preserve"> </v>
          </cell>
          <cell r="L148">
            <v>0</v>
          </cell>
          <cell r="M148">
            <v>169006</v>
          </cell>
          <cell r="N148">
            <v>1.0391991699481639E-4</v>
          </cell>
          <cell r="O148">
            <v>0</v>
          </cell>
          <cell r="P148">
            <v>169006</v>
          </cell>
          <cell r="Q148" t="str">
            <v xml:space="preserve"> </v>
          </cell>
          <cell r="R148"/>
        </row>
        <row r="149">
          <cell r="B149">
            <v>370689</v>
          </cell>
          <cell r="C149">
            <v>3</v>
          </cell>
          <cell r="D149">
            <v>3</v>
          </cell>
          <cell r="E149">
            <v>585</v>
          </cell>
          <cell r="F149">
            <v>999.2</v>
          </cell>
          <cell r="G149">
            <v>584532</v>
          </cell>
          <cell r="H149">
            <v>11157349</v>
          </cell>
          <cell r="I149">
            <v>584532</v>
          </cell>
          <cell r="J149">
            <v>485892</v>
          </cell>
          <cell r="K149" t="str">
            <v xml:space="preserve"> </v>
          </cell>
          <cell r="L149">
            <v>0</v>
          </cell>
          <cell r="M149">
            <v>485892</v>
          </cell>
          <cell r="N149">
            <v>2.9876960763786683E-4</v>
          </cell>
          <cell r="O149">
            <v>0</v>
          </cell>
          <cell r="P149">
            <v>485892</v>
          </cell>
          <cell r="Q149" t="str">
            <v xml:space="preserve"> </v>
          </cell>
          <cell r="R149"/>
        </row>
        <row r="150">
          <cell r="B150">
            <v>451019</v>
          </cell>
          <cell r="C150">
            <v>1</v>
          </cell>
          <cell r="D150">
            <v>5</v>
          </cell>
          <cell r="E150">
            <v>130</v>
          </cell>
          <cell r="F150">
            <v>2200</v>
          </cell>
          <cell r="G150">
            <v>286000</v>
          </cell>
          <cell r="H150">
            <v>200598</v>
          </cell>
          <cell r="I150">
            <v>200598</v>
          </cell>
          <cell r="J150">
            <v>166747</v>
          </cell>
          <cell r="K150" t="str">
            <v xml:space="preserve"> </v>
          </cell>
          <cell r="L150">
            <v>0</v>
          </cell>
          <cell r="M150">
            <v>166747</v>
          </cell>
          <cell r="N150">
            <v>1.025308829221131E-4</v>
          </cell>
          <cell r="O150">
            <v>0</v>
          </cell>
          <cell r="P150">
            <v>166747</v>
          </cell>
          <cell r="Q150" t="str">
            <v xml:space="preserve"> </v>
          </cell>
          <cell r="R150">
            <v>85402</v>
          </cell>
        </row>
        <row r="151">
          <cell r="B151">
            <v>100797</v>
          </cell>
          <cell r="C151">
            <v>1</v>
          </cell>
          <cell r="D151">
            <v>4</v>
          </cell>
          <cell r="E151">
            <v>235</v>
          </cell>
          <cell r="F151">
            <v>2777.6</v>
          </cell>
          <cell r="G151">
            <v>652736</v>
          </cell>
          <cell r="H151">
            <v>3130329</v>
          </cell>
          <cell r="I151">
            <v>652736</v>
          </cell>
          <cell r="J151">
            <v>542587</v>
          </cell>
          <cell r="K151" t="str">
            <v xml:space="preserve"> </v>
          </cell>
          <cell r="L151">
            <v>0</v>
          </cell>
          <cell r="M151">
            <v>542587</v>
          </cell>
          <cell r="N151">
            <v>3.3363073501808477E-4</v>
          </cell>
          <cell r="O151">
            <v>0</v>
          </cell>
          <cell r="P151">
            <v>542587</v>
          </cell>
          <cell r="Q151" t="str">
            <v xml:space="preserve"> </v>
          </cell>
          <cell r="R151"/>
        </row>
        <row r="152">
          <cell r="B152">
            <v>461024</v>
          </cell>
          <cell r="C152">
            <v>1</v>
          </cell>
          <cell r="D152">
            <v>4</v>
          </cell>
          <cell r="E152">
            <v>1075</v>
          </cell>
          <cell r="F152">
            <v>0</v>
          </cell>
          <cell r="G152">
            <v>0</v>
          </cell>
          <cell r="H152">
            <v>4219161</v>
          </cell>
          <cell r="I152">
            <v>0</v>
          </cell>
          <cell r="J152">
            <v>0</v>
          </cell>
          <cell r="K152" t="str">
            <v xml:space="preserve"> </v>
          </cell>
          <cell r="L152">
            <v>0</v>
          </cell>
          <cell r="M152">
            <v>0</v>
          </cell>
          <cell r="N152" t="str">
            <v xml:space="preserve"> </v>
          </cell>
          <cell r="O152">
            <v>0</v>
          </cell>
          <cell r="P152">
            <v>0</v>
          </cell>
          <cell r="Q152" t="str">
            <v xml:space="preserve"> </v>
          </cell>
          <cell r="R152"/>
        </row>
        <row r="153">
          <cell r="B153">
            <v>141338</v>
          </cell>
          <cell r="C153">
            <v>1</v>
          </cell>
          <cell r="D153">
            <v>4</v>
          </cell>
          <cell r="E153">
            <v>855</v>
          </cell>
          <cell r="F153">
            <v>17.600000000000001</v>
          </cell>
          <cell r="G153">
            <v>0</v>
          </cell>
          <cell r="H153">
            <v>4310237</v>
          </cell>
          <cell r="I153">
            <v>0</v>
          </cell>
          <cell r="J153">
            <v>0</v>
          </cell>
          <cell r="K153" t="str">
            <v xml:space="preserve"> </v>
          </cell>
          <cell r="L153">
            <v>0</v>
          </cell>
          <cell r="M153">
            <v>0</v>
          </cell>
          <cell r="N153" t="str">
            <v xml:space="preserve"> </v>
          </cell>
          <cell r="O153">
            <v>0</v>
          </cell>
          <cell r="P153">
            <v>0</v>
          </cell>
          <cell r="Q153" t="str">
            <v xml:space="preserve"> </v>
          </cell>
          <cell r="R153"/>
        </row>
        <row r="154">
          <cell r="B154">
            <v>394009</v>
          </cell>
          <cell r="C154">
            <v>3</v>
          </cell>
          <cell r="D154">
            <v>3</v>
          </cell>
          <cell r="E154">
            <v>555</v>
          </cell>
          <cell r="F154">
            <v>1119.2</v>
          </cell>
          <cell r="G154">
            <v>621156</v>
          </cell>
          <cell r="H154">
            <v>6697802</v>
          </cell>
          <cell r="I154">
            <v>621156</v>
          </cell>
          <cell r="J154">
            <v>516336</v>
          </cell>
          <cell r="K154" t="str">
            <v xml:space="preserve"> </v>
          </cell>
          <cell r="L154">
            <v>0</v>
          </cell>
          <cell r="M154">
            <v>516336</v>
          </cell>
          <cell r="N154">
            <v>3.1748928595100475E-4</v>
          </cell>
          <cell r="O154">
            <v>0</v>
          </cell>
          <cell r="P154">
            <v>516336</v>
          </cell>
          <cell r="Q154" t="str">
            <v xml:space="preserve"> </v>
          </cell>
          <cell r="R154"/>
        </row>
        <row r="155">
          <cell r="B155">
            <v>190754</v>
          </cell>
          <cell r="C155">
            <v>3</v>
          </cell>
          <cell r="D155">
            <v>3</v>
          </cell>
          <cell r="E155">
            <v>975</v>
          </cell>
          <cell r="F155">
            <v>40884.800000000003</v>
          </cell>
          <cell r="G155">
            <v>39862680</v>
          </cell>
          <cell r="H155">
            <v>37802153</v>
          </cell>
          <cell r="I155">
            <v>37802153</v>
          </cell>
          <cell r="J155">
            <v>31423036</v>
          </cell>
          <cell r="K155" t="str">
            <v xml:space="preserve"> </v>
          </cell>
          <cell r="L155">
            <v>0</v>
          </cell>
          <cell r="M155">
            <v>31423036</v>
          </cell>
          <cell r="N155">
            <v>1.932167670286929E-2</v>
          </cell>
          <cell r="O155">
            <v>0</v>
          </cell>
          <cell r="P155">
            <v>31423036</v>
          </cell>
          <cell r="Q155" t="str">
            <v xml:space="preserve"> </v>
          </cell>
          <cell r="R155">
            <v>2060527</v>
          </cell>
        </row>
        <row r="156">
          <cell r="B156">
            <v>380964</v>
          </cell>
          <cell r="C156">
            <v>3</v>
          </cell>
          <cell r="D156">
            <v>3</v>
          </cell>
          <cell r="E156">
            <v>375</v>
          </cell>
          <cell r="F156">
            <v>11344</v>
          </cell>
          <cell r="G156">
            <v>4254000</v>
          </cell>
          <cell r="H156">
            <v>27492556</v>
          </cell>
          <cell r="I156">
            <v>4254000</v>
          </cell>
          <cell r="J156">
            <v>3536137</v>
          </cell>
          <cell r="K156" t="str">
            <v xml:space="preserve"> </v>
          </cell>
          <cell r="L156">
            <v>0</v>
          </cell>
          <cell r="M156">
            <v>3536137</v>
          </cell>
          <cell r="N156">
            <v>2.1743314646953307E-3</v>
          </cell>
          <cell r="O156">
            <v>0</v>
          </cell>
          <cell r="P156">
            <v>3536137</v>
          </cell>
          <cell r="Q156" t="str">
            <v xml:space="preserve"> </v>
          </cell>
          <cell r="R156"/>
        </row>
        <row r="157">
          <cell r="B157">
            <v>190053</v>
          </cell>
          <cell r="C157">
            <v>3</v>
          </cell>
          <cell r="D157">
            <v>3</v>
          </cell>
          <cell r="E157">
            <v>300</v>
          </cell>
          <cell r="F157">
            <v>21960.799999999999</v>
          </cell>
          <cell r="G157">
            <v>6588240</v>
          </cell>
          <cell r="H157">
            <v>26233332</v>
          </cell>
          <cell r="I157">
            <v>6588240</v>
          </cell>
          <cell r="J157">
            <v>5476474</v>
          </cell>
          <cell r="K157" t="str">
            <v xml:space="preserve"> </v>
          </cell>
          <cell r="L157">
            <v>0</v>
          </cell>
          <cell r="M157">
            <v>5476474</v>
          </cell>
          <cell r="N157">
            <v>3.3674231891428117E-3</v>
          </cell>
          <cell r="O157">
            <v>0</v>
          </cell>
          <cell r="P157">
            <v>5476474</v>
          </cell>
          <cell r="Q157" t="str">
            <v xml:space="preserve"> </v>
          </cell>
          <cell r="R157"/>
        </row>
        <row r="158">
          <cell r="B158">
            <v>10967</v>
          </cell>
          <cell r="C158">
            <v>3</v>
          </cell>
          <cell r="D158">
            <v>3</v>
          </cell>
          <cell r="E158">
            <v>300</v>
          </cell>
          <cell r="F158">
            <v>8579.2000000000007</v>
          </cell>
          <cell r="G158">
            <v>2573760</v>
          </cell>
          <cell r="H158">
            <v>7837975</v>
          </cell>
          <cell r="I158">
            <v>2573760</v>
          </cell>
          <cell r="J158">
            <v>2139438</v>
          </cell>
          <cell r="K158" t="str">
            <v xml:space="preserve"> </v>
          </cell>
          <cell r="L158">
            <v>0</v>
          </cell>
          <cell r="M158">
            <v>2139438</v>
          </cell>
          <cell r="N158">
            <v>1.3155167235219813E-3</v>
          </cell>
          <cell r="O158">
            <v>0</v>
          </cell>
          <cell r="P158">
            <v>2139438</v>
          </cell>
          <cell r="Q158" t="str">
            <v xml:space="preserve"> </v>
          </cell>
          <cell r="R158"/>
        </row>
        <row r="159">
          <cell r="B159">
            <v>190599</v>
          </cell>
          <cell r="C159">
            <v>3</v>
          </cell>
          <cell r="D159">
            <v>3</v>
          </cell>
          <cell r="E159">
            <v>1165</v>
          </cell>
          <cell r="F159">
            <v>14580.8</v>
          </cell>
          <cell r="G159">
            <v>16986632</v>
          </cell>
          <cell r="H159">
            <v>18270264</v>
          </cell>
          <cell r="I159">
            <v>16986632</v>
          </cell>
          <cell r="J159">
            <v>14120136</v>
          </cell>
          <cell r="K159" t="str">
            <v xml:space="preserve"> </v>
          </cell>
          <cell r="L159">
            <v>0</v>
          </cell>
          <cell r="M159">
            <v>14120136</v>
          </cell>
          <cell r="N159">
            <v>8.6823151904400955E-3</v>
          </cell>
          <cell r="O159">
            <v>0</v>
          </cell>
          <cell r="P159">
            <v>14120136</v>
          </cell>
          <cell r="Q159" t="str">
            <v xml:space="preserve"> </v>
          </cell>
          <cell r="R159"/>
        </row>
        <row r="160">
          <cell r="B160">
            <v>250955</v>
          </cell>
          <cell r="C160">
            <v>1</v>
          </cell>
          <cell r="D160">
            <v>4</v>
          </cell>
          <cell r="E160">
            <v>995</v>
          </cell>
          <cell r="F160">
            <v>8.8000000000000007</v>
          </cell>
          <cell r="G160">
            <v>0</v>
          </cell>
          <cell r="H160">
            <v>3276751</v>
          </cell>
          <cell r="I160">
            <v>0</v>
          </cell>
          <cell r="J160">
            <v>0</v>
          </cell>
          <cell r="K160" t="str">
            <v xml:space="preserve"> </v>
          </cell>
          <cell r="L160">
            <v>0</v>
          </cell>
          <cell r="M160">
            <v>0</v>
          </cell>
          <cell r="N160" t="str">
            <v xml:space="preserve"> </v>
          </cell>
          <cell r="O160">
            <v>0</v>
          </cell>
          <cell r="P160">
            <v>0</v>
          </cell>
          <cell r="Q160" t="str">
            <v xml:space="preserve"> </v>
          </cell>
          <cell r="R160"/>
        </row>
        <row r="161">
          <cell r="B161">
            <v>490919</v>
          </cell>
          <cell r="C161">
            <v>4</v>
          </cell>
          <cell r="D161">
            <v>3</v>
          </cell>
          <cell r="E161">
            <v>695</v>
          </cell>
          <cell r="F161">
            <v>7859.2</v>
          </cell>
          <cell r="G161">
            <v>5462144</v>
          </cell>
          <cell r="H161">
            <v>21981436</v>
          </cell>
          <cell r="I161">
            <v>5462144</v>
          </cell>
          <cell r="J161">
            <v>4540407</v>
          </cell>
          <cell r="K161" t="str">
            <v xml:space="preserve"> </v>
          </cell>
          <cell r="L161">
            <v>0</v>
          </cell>
          <cell r="M161">
            <v>4540407</v>
          </cell>
          <cell r="N161">
            <v>2.7918459614610326E-3</v>
          </cell>
          <cell r="O161">
            <v>0</v>
          </cell>
          <cell r="P161">
            <v>4540407</v>
          </cell>
          <cell r="Q161" t="str">
            <v xml:space="preserve"> </v>
          </cell>
          <cell r="R161"/>
        </row>
        <row r="162">
          <cell r="B162">
            <v>481094</v>
          </cell>
          <cell r="C162">
            <v>3</v>
          </cell>
          <cell r="D162">
            <v>3</v>
          </cell>
          <cell r="E162">
            <v>300</v>
          </cell>
          <cell r="F162">
            <v>5120.8</v>
          </cell>
          <cell r="G162">
            <v>1536240</v>
          </cell>
          <cell r="H162">
            <v>6516170</v>
          </cell>
          <cell r="I162">
            <v>1536240</v>
          </cell>
          <cell r="J162">
            <v>1276999</v>
          </cell>
          <cell r="K162" t="str">
            <v xml:space="preserve"> </v>
          </cell>
          <cell r="L162">
            <v>0</v>
          </cell>
          <cell r="M162">
            <v>1276999</v>
          </cell>
          <cell r="N162">
            <v>7.8521253732094444E-4</v>
          </cell>
          <cell r="O162">
            <v>0</v>
          </cell>
          <cell r="P162">
            <v>1276999</v>
          </cell>
          <cell r="Q162" t="str">
            <v xml:space="preserve"> </v>
          </cell>
          <cell r="R162"/>
        </row>
        <row r="163">
          <cell r="B163">
            <v>150808</v>
          </cell>
          <cell r="C163">
            <v>1</v>
          </cell>
          <cell r="D163">
            <v>4</v>
          </cell>
          <cell r="E163">
            <v>525</v>
          </cell>
          <cell r="F163">
            <v>48</v>
          </cell>
          <cell r="G163">
            <v>25200</v>
          </cell>
          <cell r="H163">
            <v>4274832</v>
          </cell>
          <cell r="I163">
            <v>25200</v>
          </cell>
          <cell r="J163">
            <v>20947</v>
          </cell>
          <cell r="K163" t="str">
            <v xml:space="preserve"> </v>
          </cell>
          <cell r="L163">
            <v>0</v>
          </cell>
          <cell r="M163">
            <v>20947</v>
          </cell>
          <cell r="N163">
            <v>1.2880078229710299E-5</v>
          </cell>
          <cell r="O163">
            <v>0</v>
          </cell>
          <cell r="P163">
            <v>20947</v>
          </cell>
          <cell r="Q163" t="str">
            <v xml:space="preserve"> </v>
          </cell>
          <cell r="R163"/>
        </row>
        <row r="164">
          <cell r="B164">
            <v>484028</v>
          </cell>
          <cell r="C164">
            <v>3</v>
          </cell>
          <cell r="D164">
            <v>5</v>
          </cell>
          <cell r="E164">
            <v>177</v>
          </cell>
          <cell r="F164">
            <v>253.6</v>
          </cell>
          <cell r="G164">
            <v>44887</v>
          </cell>
          <cell r="H164">
            <v>1343300</v>
          </cell>
          <cell r="I164">
            <v>44887</v>
          </cell>
          <cell r="J164">
            <v>37312</v>
          </cell>
          <cell r="K164" t="str">
            <v xml:space="preserve"> </v>
          </cell>
          <cell r="L164">
            <v>0</v>
          </cell>
          <cell r="M164">
            <v>37312</v>
          </cell>
          <cell r="N164">
            <v>2.2942735423065387E-5</v>
          </cell>
          <cell r="O164">
            <v>0</v>
          </cell>
          <cell r="P164">
            <v>37312</v>
          </cell>
          <cell r="Q164" t="str">
            <v xml:space="preserve"> </v>
          </cell>
          <cell r="R164"/>
        </row>
        <row r="165">
          <cell r="B165">
            <v>531059</v>
          </cell>
          <cell r="C165">
            <v>1</v>
          </cell>
          <cell r="D165">
            <v>4</v>
          </cell>
          <cell r="E165">
            <v>100</v>
          </cell>
          <cell r="F165">
            <v>316</v>
          </cell>
          <cell r="G165">
            <v>31600</v>
          </cell>
          <cell r="H165">
            <v>2955231</v>
          </cell>
          <cell r="I165">
            <v>31600</v>
          </cell>
          <cell r="J165">
            <v>26267</v>
          </cell>
          <cell r="K165" t="str">
            <v xml:space="preserve"> </v>
          </cell>
          <cell r="L165">
            <v>0</v>
          </cell>
          <cell r="M165">
            <v>26267</v>
          </cell>
          <cell r="N165">
            <v>1.6151287289817178E-5</v>
          </cell>
          <cell r="O165">
            <v>0</v>
          </cell>
          <cell r="P165">
            <v>26267</v>
          </cell>
          <cell r="Q165" t="str">
            <v xml:space="preserve"> </v>
          </cell>
          <cell r="R165"/>
        </row>
        <row r="166">
          <cell r="B166">
            <v>540816</v>
          </cell>
          <cell r="C166">
            <v>1</v>
          </cell>
          <cell r="D166">
            <v>3</v>
          </cell>
          <cell r="E166">
            <v>300</v>
          </cell>
          <cell r="F166">
            <v>4847.2</v>
          </cell>
          <cell r="G166">
            <v>1454160</v>
          </cell>
          <cell r="H166">
            <v>5804586</v>
          </cell>
          <cell r="I166">
            <v>1454160</v>
          </cell>
          <cell r="J166">
            <v>1208770</v>
          </cell>
          <cell r="K166" t="str">
            <v xml:space="preserve"> </v>
          </cell>
          <cell r="L166">
            <v>0</v>
          </cell>
          <cell r="M166">
            <v>1208770</v>
          </cell>
          <cell r="N166">
            <v>7.4325928112507365E-4</v>
          </cell>
          <cell r="O166">
            <v>0</v>
          </cell>
          <cell r="P166">
            <v>1208770</v>
          </cell>
          <cell r="Q166" t="str">
            <v xml:space="preserve"> </v>
          </cell>
          <cell r="R166"/>
        </row>
        <row r="167">
          <cell r="B167">
            <v>551061</v>
          </cell>
          <cell r="C167">
            <v>1</v>
          </cell>
          <cell r="D167">
            <v>3</v>
          </cell>
          <cell r="E167">
            <v>435</v>
          </cell>
          <cell r="F167">
            <v>1316.8</v>
          </cell>
          <cell r="G167">
            <v>572808</v>
          </cell>
          <cell r="H167">
            <v>9963472</v>
          </cell>
          <cell r="I167">
            <v>572808</v>
          </cell>
          <cell r="J167">
            <v>476147</v>
          </cell>
          <cell r="K167" t="str">
            <v xml:space="preserve"> </v>
          </cell>
          <cell r="L167">
            <v>0</v>
          </cell>
          <cell r="M167">
            <v>476147</v>
          </cell>
          <cell r="N167">
            <v>2.9277751510201316E-4</v>
          </cell>
          <cell r="O167">
            <v>0</v>
          </cell>
          <cell r="P167">
            <v>476147</v>
          </cell>
          <cell r="Q167" t="str">
            <v xml:space="preserve"> </v>
          </cell>
          <cell r="R167"/>
        </row>
        <row r="168">
          <cell r="B168">
            <v>301357</v>
          </cell>
          <cell r="C168">
            <v>3</v>
          </cell>
          <cell r="D168">
            <v>4</v>
          </cell>
          <cell r="E168">
            <v>120</v>
          </cell>
          <cell r="F168">
            <v>311.2</v>
          </cell>
          <cell r="G168">
            <v>37344</v>
          </cell>
          <cell r="H168">
            <v>6910985</v>
          </cell>
          <cell r="I168">
            <v>37344</v>
          </cell>
          <cell r="J168">
            <v>31042</v>
          </cell>
          <cell r="K168" t="str">
            <v xml:space="preserve"> </v>
          </cell>
          <cell r="L168">
            <v>0</v>
          </cell>
          <cell r="M168">
            <v>31042</v>
          </cell>
          <cell r="N168">
            <v>1.9087381887939422E-5</v>
          </cell>
          <cell r="O168">
            <v>0</v>
          </cell>
          <cell r="P168">
            <v>31042</v>
          </cell>
          <cell r="Q168" t="str">
            <v xml:space="preserve"> </v>
          </cell>
          <cell r="R168"/>
        </row>
        <row r="169">
          <cell r="B169">
            <v>304079</v>
          </cell>
          <cell r="C169">
            <v>3</v>
          </cell>
          <cell r="D169">
            <v>4</v>
          </cell>
          <cell r="E169">
            <v>935</v>
          </cell>
          <cell r="F169">
            <v>489.6</v>
          </cell>
          <cell r="G169">
            <v>457776</v>
          </cell>
          <cell r="H169">
            <v>3141914</v>
          </cell>
          <cell r="I169">
            <v>457776</v>
          </cell>
          <cell r="J169">
            <v>380526</v>
          </cell>
          <cell r="K169" t="str">
            <v xml:space="preserve"> </v>
          </cell>
          <cell r="L169">
            <v>0</v>
          </cell>
          <cell r="M169">
            <v>380526</v>
          </cell>
          <cell r="N169">
            <v>2.3398122158011845E-4</v>
          </cell>
          <cell r="O169">
            <v>0</v>
          </cell>
          <cell r="P169">
            <v>380526</v>
          </cell>
          <cell r="Q169" t="str">
            <v xml:space="preserve"> </v>
          </cell>
          <cell r="R169"/>
        </row>
        <row r="170">
          <cell r="B170">
            <v>190930</v>
          </cell>
          <cell r="C170">
            <v>1</v>
          </cell>
          <cell r="D170">
            <v>5</v>
          </cell>
          <cell r="E170">
            <v>110</v>
          </cell>
          <cell r="F170">
            <v>1357.6</v>
          </cell>
          <cell r="G170">
            <v>149336</v>
          </cell>
          <cell r="H170">
            <v>8717085</v>
          </cell>
          <cell r="I170">
            <v>149336</v>
          </cell>
          <cell r="J170">
            <v>124136</v>
          </cell>
          <cell r="K170" t="str">
            <v xml:space="preserve"> </v>
          </cell>
          <cell r="L170">
            <v>0</v>
          </cell>
          <cell r="M170">
            <v>124136</v>
          </cell>
          <cell r="N170">
            <v>7.6329851106283372E-5</v>
          </cell>
          <cell r="O170">
            <v>0</v>
          </cell>
          <cell r="P170">
            <v>124136</v>
          </cell>
          <cell r="Q170" t="str">
            <v xml:space="preserve"> </v>
          </cell>
          <cell r="R170"/>
        </row>
        <row r="171">
          <cell r="B171">
            <v>341006</v>
          </cell>
          <cell r="C171">
            <v>1</v>
          </cell>
          <cell r="D171">
            <v>2</v>
          </cell>
          <cell r="E171">
            <v>950</v>
          </cell>
          <cell r="F171">
            <v>41224.800000000003</v>
          </cell>
          <cell r="G171">
            <v>39163560</v>
          </cell>
          <cell r="H171">
            <v>205731695</v>
          </cell>
          <cell r="I171">
            <v>39163560</v>
          </cell>
          <cell r="J171">
            <v>32554705</v>
          </cell>
          <cell r="K171" t="str">
            <v xml:space="preserve"> </v>
          </cell>
          <cell r="L171">
            <v>0</v>
          </cell>
          <cell r="M171">
            <v>32554705</v>
          </cell>
          <cell r="N171">
            <v>2.0017527433290733E-2</v>
          </cell>
          <cell r="O171">
            <v>0</v>
          </cell>
          <cell r="P171">
            <v>32554705</v>
          </cell>
          <cell r="Q171" t="str">
            <v xml:space="preserve"> </v>
          </cell>
          <cell r="R171"/>
        </row>
        <row r="172">
          <cell r="B172">
            <v>301279</v>
          </cell>
          <cell r="C172">
            <v>1</v>
          </cell>
          <cell r="D172">
            <v>2</v>
          </cell>
          <cell r="E172">
            <v>1630</v>
          </cell>
          <cell r="F172">
            <v>37128</v>
          </cell>
          <cell r="G172">
            <v>60518640</v>
          </cell>
          <cell r="H172">
            <v>66887832</v>
          </cell>
          <cell r="I172">
            <v>60518640</v>
          </cell>
          <cell r="J172">
            <v>50306113</v>
          </cell>
          <cell r="K172" t="str">
            <v xml:space="preserve"> </v>
          </cell>
          <cell r="L172">
            <v>0</v>
          </cell>
          <cell r="M172">
            <v>50306113</v>
          </cell>
          <cell r="N172">
            <v>3.0932671545932412E-2</v>
          </cell>
          <cell r="O172">
            <v>0</v>
          </cell>
          <cell r="P172">
            <v>50306113</v>
          </cell>
          <cell r="Q172" t="str">
            <v xml:space="preserve"> </v>
          </cell>
          <cell r="R172"/>
        </row>
        <row r="173">
          <cell r="B173">
            <v>370782</v>
          </cell>
          <cell r="C173">
            <v>1</v>
          </cell>
          <cell r="D173">
            <v>2</v>
          </cell>
          <cell r="E173">
            <v>1420</v>
          </cell>
          <cell r="F173">
            <v>36082</v>
          </cell>
          <cell r="G173">
            <v>51236440</v>
          </cell>
          <cell r="H173">
            <v>58761499</v>
          </cell>
          <cell r="I173">
            <v>51236440</v>
          </cell>
          <cell r="J173">
            <v>42590285</v>
          </cell>
          <cell r="K173" t="str">
            <v xml:space="preserve"> </v>
          </cell>
          <cell r="L173">
            <v>0</v>
          </cell>
          <cell r="M173">
            <v>42590285</v>
          </cell>
          <cell r="N173">
            <v>2.6188294391829719E-2</v>
          </cell>
          <cell r="O173">
            <v>0</v>
          </cell>
          <cell r="P173">
            <v>42590285</v>
          </cell>
          <cell r="Q173" t="str">
            <v xml:space="preserve"> </v>
          </cell>
          <cell r="R173"/>
        </row>
        <row r="174">
          <cell r="B174">
            <v>332172</v>
          </cell>
          <cell r="C174">
            <v>3</v>
          </cell>
          <cell r="D174">
            <v>3</v>
          </cell>
          <cell r="E174">
            <v>300</v>
          </cell>
          <cell r="F174">
            <v>466.4</v>
          </cell>
          <cell r="G174">
            <v>139920</v>
          </cell>
          <cell r="H174">
            <v>0</v>
          </cell>
          <cell r="I174">
            <v>0</v>
          </cell>
          <cell r="J174">
            <v>0</v>
          </cell>
          <cell r="K174" t="str">
            <v xml:space="preserve"> </v>
          </cell>
          <cell r="L174">
            <v>0</v>
          </cell>
          <cell r="M174">
            <v>0</v>
          </cell>
          <cell r="N174" t="str">
            <v xml:space="preserve"> </v>
          </cell>
          <cell r="O174">
            <v>0</v>
          </cell>
          <cell r="P174">
            <v>0</v>
          </cell>
          <cell r="Q174" t="str">
            <v xml:space="preserve"> </v>
          </cell>
          <cell r="R174">
            <v>139920</v>
          </cell>
        </row>
        <row r="175">
          <cell r="B175">
            <v>190812</v>
          </cell>
          <cell r="C175">
            <v>3</v>
          </cell>
          <cell r="D175">
            <v>3</v>
          </cell>
          <cell r="E175">
            <v>525</v>
          </cell>
          <cell r="F175">
            <v>25860</v>
          </cell>
          <cell r="G175">
            <v>13576500</v>
          </cell>
          <cell r="H175">
            <v>16127505</v>
          </cell>
          <cell r="I175">
            <v>13576500</v>
          </cell>
          <cell r="J175">
            <v>11285464</v>
          </cell>
          <cell r="K175" t="str">
            <v xml:space="preserve"> </v>
          </cell>
          <cell r="L175">
            <v>0</v>
          </cell>
          <cell r="M175">
            <v>11285464</v>
          </cell>
          <cell r="N175">
            <v>6.9393067827650404E-3</v>
          </cell>
          <cell r="O175">
            <v>0</v>
          </cell>
          <cell r="P175">
            <v>11285464</v>
          </cell>
          <cell r="Q175" t="str">
            <v xml:space="preserve"> </v>
          </cell>
          <cell r="R175"/>
        </row>
        <row r="176">
          <cell r="B176">
            <v>560481</v>
          </cell>
          <cell r="C176">
            <v>1</v>
          </cell>
          <cell r="D176">
            <v>3</v>
          </cell>
          <cell r="E176">
            <v>1315</v>
          </cell>
          <cell r="F176">
            <v>21257.599999999999</v>
          </cell>
          <cell r="G176">
            <v>27953744</v>
          </cell>
          <cell r="H176">
            <v>81920786</v>
          </cell>
          <cell r="I176">
            <v>27953744</v>
          </cell>
          <cell r="J176">
            <v>23236547</v>
          </cell>
          <cell r="K176" t="str">
            <v xml:space="preserve"> </v>
          </cell>
          <cell r="L176">
            <v>0</v>
          </cell>
          <cell r="M176">
            <v>23236547</v>
          </cell>
          <cell r="N176">
            <v>1.4287895314285586E-2</v>
          </cell>
          <cell r="O176">
            <v>0</v>
          </cell>
          <cell r="P176">
            <v>23236547</v>
          </cell>
          <cell r="Q176" t="str">
            <v xml:space="preserve"> </v>
          </cell>
          <cell r="R176"/>
        </row>
        <row r="177">
          <cell r="B177">
            <v>361370</v>
          </cell>
          <cell r="C177">
            <v>3</v>
          </cell>
          <cell r="D177">
            <v>3</v>
          </cell>
          <cell r="E177">
            <v>300</v>
          </cell>
          <cell r="F177">
            <v>6388</v>
          </cell>
          <cell r="G177">
            <v>1916400</v>
          </cell>
          <cell r="H177">
            <v>5188333</v>
          </cell>
          <cell r="I177">
            <v>1916400</v>
          </cell>
          <cell r="J177">
            <v>1593007</v>
          </cell>
          <cell r="K177" t="str">
            <v xml:space="preserve"> </v>
          </cell>
          <cell r="L177">
            <v>0</v>
          </cell>
          <cell r="M177">
            <v>1593007</v>
          </cell>
          <cell r="N177">
            <v>9.795223554912929E-4</v>
          </cell>
          <cell r="O177">
            <v>0</v>
          </cell>
          <cell r="P177">
            <v>1593007</v>
          </cell>
          <cell r="Q177" t="str">
            <v xml:space="preserve"> </v>
          </cell>
          <cell r="R177"/>
        </row>
        <row r="178">
          <cell r="B178">
            <v>370787</v>
          </cell>
          <cell r="C178">
            <v>3</v>
          </cell>
          <cell r="D178">
            <v>3</v>
          </cell>
          <cell r="E178">
            <v>1135</v>
          </cell>
          <cell r="F178">
            <v>6683.2</v>
          </cell>
          <cell r="G178">
            <v>7585432</v>
          </cell>
          <cell r="H178">
            <v>6138988</v>
          </cell>
          <cell r="I178">
            <v>6138988</v>
          </cell>
          <cell r="J178">
            <v>5103033</v>
          </cell>
          <cell r="K178" t="str">
            <v xml:space="preserve"> </v>
          </cell>
          <cell r="L178">
            <v>0</v>
          </cell>
          <cell r="M178">
            <v>5103033</v>
          </cell>
          <cell r="N178">
            <v>3.1377984555684938E-3</v>
          </cell>
          <cell r="O178">
            <v>0</v>
          </cell>
          <cell r="P178">
            <v>5103033</v>
          </cell>
          <cell r="Q178" t="str">
            <v xml:space="preserve"> </v>
          </cell>
          <cell r="R178">
            <v>1446444</v>
          </cell>
        </row>
        <row r="179">
          <cell r="B179">
            <v>444013</v>
          </cell>
          <cell r="C179">
            <v>3</v>
          </cell>
          <cell r="D179">
            <v>3</v>
          </cell>
          <cell r="E179">
            <v>300</v>
          </cell>
          <cell r="F179">
            <v>6712</v>
          </cell>
          <cell r="G179">
            <v>2013600</v>
          </cell>
          <cell r="H179">
            <v>7035726</v>
          </cell>
          <cell r="I179">
            <v>2013600</v>
          </cell>
          <cell r="J179">
            <v>1673805</v>
          </cell>
          <cell r="K179" t="str">
            <v xml:space="preserve"> </v>
          </cell>
          <cell r="L179">
            <v>0</v>
          </cell>
          <cell r="M179">
            <v>1673805</v>
          </cell>
          <cell r="N179">
            <v>1.0292041505361267E-3</v>
          </cell>
          <cell r="O179">
            <v>0</v>
          </cell>
          <cell r="P179">
            <v>1673805</v>
          </cell>
          <cell r="Q179" t="str">
            <v xml:space="preserve"> </v>
          </cell>
          <cell r="R179"/>
        </row>
        <row r="180">
          <cell r="B180">
            <v>301188</v>
          </cell>
          <cell r="C180">
            <v>3</v>
          </cell>
          <cell r="D180">
            <v>3</v>
          </cell>
          <cell r="E180">
            <v>525</v>
          </cell>
          <cell r="F180">
            <v>13370.4</v>
          </cell>
          <cell r="G180">
            <v>7019460</v>
          </cell>
          <cell r="H180">
            <v>15961841</v>
          </cell>
          <cell r="I180">
            <v>7019460</v>
          </cell>
          <cell r="J180">
            <v>5834925</v>
          </cell>
          <cell r="K180" t="str">
            <v xml:space="preserve"> </v>
          </cell>
          <cell r="L180">
            <v>0</v>
          </cell>
          <cell r="M180">
            <v>5834925</v>
          </cell>
          <cell r="N180">
            <v>3.5878307377902501E-3</v>
          </cell>
          <cell r="O180">
            <v>0</v>
          </cell>
          <cell r="P180">
            <v>5834925</v>
          </cell>
          <cell r="Q180" t="str">
            <v xml:space="preserve"> </v>
          </cell>
          <cell r="R180"/>
        </row>
        <row r="181">
          <cell r="B181">
            <v>301566</v>
          </cell>
          <cell r="C181">
            <v>3</v>
          </cell>
          <cell r="D181">
            <v>3</v>
          </cell>
          <cell r="E181">
            <v>435</v>
          </cell>
          <cell r="F181">
            <v>14893.6</v>
          </cell>
          <cell r="G181">
            <v>6478716</v>
          </cell>
          <cell r="H181">
            <v>40303325</v>
          </cell>
          <cell r="I181">
            <v>6478716</v>
          </cell>
          <cell r="J181">
            <v>5385432</v>
          </cell>
          <cell r="K181" t="str">
            <v xml:space="preserve"> </v>
          </cell>
          <cell r="L181">
            <v>0</v>
          </cell>
          <cell r="M181">
            <v>5385432</v>
          </cell>
          <cell r="N181">
            <v>3.3114424719905091E-3</v>
          </cell>
          <cell r="O181">
            <v>0</v>
          </cell>
          <cell r="P181">
            <v>5385432</v>
          </cell>
          <cell r="Q181" t="str">
            <v xml:space="preserve"> </v>
          </cell>
          <cell r="R181"/>
        </row>
        <row r="182">
          <cell r="B182">
            <v>190878</v>
          </cell>
          <cell r="C182">
            <v>3</v>
          </cell>
          <cell r="D182">
            <v>2</v>
          </cell>
          <cell r="E182">
            <v>1150</v>
          </cell>
          <cell r="F182">
            <v>29620</v>
          </cell>
          <cell r="G182">
            <v>34063000</v>
          </cell>
          <cell r="H182">
            <v>34505429</v>
          </cell>
          <cell r="I182">
            <v>34063000</v>
          </cell>
          <cell r="J182">
            <v>28314865</v>
          </cell>
          <cell r="K182" t="str">
            <v xml:space="preserve"> </v>
          </cell>
          <cell r="L182">
            <v>0</v>
          </cell>
          <cell r="M182">
            <v>28314865</v>
          </cell>
          <cell r="N182">
            <v>1.7410496790169767E-2</v>
          </cell>
          <cell r="O182">
            <v>0</v>
          </cell>
          <cell r="P182">
            <v>28314865</v>
          </cell>
          <cell r="Q182" t="str">
            <v xml:space="preserve"> </v>
          </cell>
          <cell r="R182"/>
        </row>
      </sheetData>
      <sheetData sheetId="1" refreshError="1">
        <row r="31">
          <cell r="B31">
            <v>10846</v>
          </cell>
          <cell r="C31">
            <v>1</v>
          </cell>
          <cell r="D31">
            <v>2</v>
          </cell>
          <cell r="E31">
            <v>160106556</v>
          </cell>
          <cell r="F31">
            <v>0</v>
          </cell>
          <cell r="G31"/>
          <cell r="H31" t="b">
            <v>0</v>
          </cell>
          <cell r="I31">
            <v>0</v>
          </cell>
          <cell r="J31"/>
          <cell r="K31"/>
          <cell r="L31">
            <v>0</v>
          </cell>
          <cell r="M31">
            <v>0</v>
          </cell>
          <cell r="N31">
            <v>0</v>
          </cell>
          <cell r="O31">
            <v>70184078</v>
          </cell>
          <cell r="P31">
            <v>1.1895022727818083</v>
          </cell>
          <cell r="Q31">
            <v>83484120.29409571</v>
          </cell>
          <cell r="R31">
            <v>83484120.29409571</v>
          </cell>
          <cell r="S31" t="str">
            <v xml:space="preserve"> </v>
          </cell>
          <cell r="T31">
            <v>83484120.29409571</v>
          </cell>
          <cell r="U31">
            <v>0</v>
          </cell>
          <cell r="V31">
            <v>83484120.29409571</v>
          </cell>
          <cell r="W31">
            <v>6.5478886117612142E-2</v>
          </cell>
          <cell r="X31">
            <v>0</v>
          </cell>
          <cell r="Y31">
            <v>0</v>
          </cell>
          <cell r="Z31">
            <v>0</v>
          </cell>
          <cell r="AA31" t="str">
            <v xml:space="preserve"> </v>
          </cell>
          <cell r="AB31">
            <v>0</v>
          </cell>
          <cell r="AC31">
            <v>83484120.29409571</v>
          </cell>
          <cell r="AD31" t="str">
            <v xml:space="preserve"> </v>
          </cell>
          <cell r="AE31">
            <v>0</v>
          </cell>
          <cell r="AF31"/>
          <cell r="AG31" t="str">
            <v xml:space="preserve"> </v>
          </cell>
          <cell r="AH31">
            <v>83484120.29409571</v>
          </cell>
          <cell r="AI31">
            <v>0</v>
          </cell>
          <cell r="AJ31">
            <v>83484120.29409571</v>
          </cell>
          <cell r="AK31">
            <v>6.5535917554009906E-2</v>
          </cell>
          <cell r="AL31">
            <v>34252.68998630211</v>
          </cell>
          <cell r="AM31">
            <v>0</v>
          </cell>
          <cell r="AN31">
            <v>0</v>
          </cell>
          <cell r="AO31" t="str">
            <v xml:space="preserve"> </v>
          </cell>
          <cell r="AP31">
            <v>0</v>
          </cell>
          <cell r="AQ31">
            <v>83518372.980000004</v>
          </cell>
        </row>
        <row r="32">
          <cell r="B32">
            <v>190017</v>
          </cell>
          <cell r="C32">
            <v>3</v>
          </cell>
          <cell r="D32">
            <v>3</v>
          </cell>
          <cell r="E32">
            <v>8217684</v>
          </cell>
          <cell r="F32">
            <v>0</v>
          </cell>
          <cell r="G32"/>
          <cell r="H32" t="b">
            <v>0</v>
          </cell>
          <cell r="I32">
            <v>0</v>
          </cell>
          <cell r="J32"/>
          <cell r="K32"/>
          <cell r="L32">
            <v>2131956</v>
          </cell>
          <cell r="M32">
            <v>0.60828309897065103</v>
          </cell>
          <cell r="N32">
            <v>1296832.8025490732</v>
          </cell>
          <cell r="O32">
            <v>0</v>
          </cell>
          <cell r="P32">
            <v>0</v>
          </cell>
          <cell r="Q32">
            <v>0</v>
          </cell>
          <cell r="R32">
            <v>1296832.8025490732</v>
          </cell>
          <cell r="S32" t="str">
            <v xml:space="preserve"> </v>
          </cell>
          <cell r="T32">
            <v>1296832.8025490732</v>
          </cell>
          <cell r="U32">
            <v>0</v>
          </cell>
          <cell r="V32">
            <v>0</v>
          </cell>
          <cell r="W32" t="str">
            <v xml:space="preserve"> </v>
          </cell>
          <cell r="X32">
            <v>0</v>
          </cell>
          <cell r="Y32">
            <v>0</v>
          </cell>
          <cell r="Z32">
            <v>1296832.8025490732</v>
          </cell>
          <cell r="AA32">
            <v>4.1823582885756822E-3</v>
          </cell>
          <cell r="AB32">
            <v>0</v>
          </cell>
          <cell r="AC32">
            <v>1296832.8025490732</v>
          </cell>
          <cell r="AD32" t="str">
            <v xml:space="preserve"> </v>
          </cell>
          <cell r="AE32">
            <v>0</v>
          </cell>
          <cell r="AF32"/>
          <cell r="AG32" t="str">
            <v xml:space="preserve"> </v>
          </cell>
          <cell r="AH32">
            <v>1296832.8025490732</v>
          </cell>
          <cell r="AI32">
            <v>0</v>
          </cell>
          <cell r="AJ32">
            <v>0</v>
          </cell>
          <cell r="AK32" t="str">
            <v xml:space="preserve"> </v>
          </cell>
          <cell r="AL32">
            <v>0</v>
          </cell>
          <cell r="AM32">
            <v>0</v>
          </cell>
          <cell r="AN32">
            <v>1296832.8025490732</v>
          </cell>
          <cell r="AO32">
            <v>4.1998307307208171E-3</v>
          </cell>
          <cell r="AP32">
            <v>2552.0791846158995</v>
          </cell>
          <cell r="AQ32">
            <v>1299384.8799999999</v>
          </cell>
        </row>
        <row r="33">
          <cell r="B33">
            <v>301097</v>
          </cell>
          <cell r="C33">
            <v>3</v>
          </cell>
          <cell r="D33">
            <v>3</v>
          </cell>
          <cell r="E33">
            <v>4252548</v>
          </cell>
          <cell r="F33">
            <v>0</v>
          </cell>
          <cell r="G33"/>
          <cell r="H33" t="b">
            <v>0</v>
          </cell>
          <cell r="I33">
            <v>0</v>
          </cell>
          <cell r="J33"/>
          <cell r="K33"/>
          <cell r="L33">
            <v>909121</v>
          </cell>
          <cell r="M33">
            <v>0.60828309897065103</v>
          </cell>
          <cell r="N33">
            <v>553002.93921929726</v>
          </cell>
          <cell r="O33">
            <v>0</v>
          </cell>
          <cell r="P33">
            <v>0</v>
          </cell>
          <cell r="Q33">
            <v>0</v>
          </cell>
          <cell r="R33">
            <v>553002.93921929726</v>
          </cell>
          <cell r="S33" t="str">
            <v xml:space="preserve"> </v>
          </cell>
          <cell r="T33">
            <v>553002.93921929726</v>
          </cell>
          <cell r="U33">
            <v>0</v>
          </cell>
          <cell r="V33">
            <v>0</v>
          </cell>
          <cell r="W33" t="str">
            <v xml:space="preserve"> </v>
          </cell>
          <cell r="X33">
            <v>0</v>
          </cell>
          <cell r="Y33">
            <v>0</v>
          </cell>
          <cell r="Z33">
            <v>553002.93921929726</v>
          </cell>
          <cell r="AA33">
            <v>1.7834653950026234E-3</v>
          </cell>
          <cell r="AB33">
            <v>0</v>
          </cell>
          <cell r="AC33">
            <v>553002.93921929726</v>
          </cell>
          <cell r="AD33" t="str">
            <v xml:space="preserve"> </v>
          </cell>
          <cell r="AE33">
            <v>0</v>
          </cell>
          <cell r="AF33"/>
          <cell r="AG33" t="str">
            <v xml:space="preserve"> </v>
          </cell>
          <cell r="AH33">
            <v>553002.93921929726</v>
          </cell>
          <cell r="AI33">
            <v>0</v>
          </cell>
          <cell r="AJ33">
            <v>0</v>
          </cell>
          <cell r="AK33" t="str">
            <v xml:space="preserve"> </v>
          </cell>
          <cell r="AL33">
            <v>0</v>
          </cell>
          <cell r="AM33">
            <v>0</v>
          </cell>
          <cell r="AN33">
            <v>553002.93921929726</v>
          </cell>
          <cell r="AO33">
            <v>1.7909160947710179E-3</v>
          </cell>
          <cell r="AP33">
            <v>1088.2723566514464</v>
          </cell>
          <cell r="AQ33">
            <v>554091.21</v>
          </cell>
        </row>
        <row r="34">
          <cell r="B34">
            <v>190034</v>
          </cell>
          <cell r="C34">
            <v>1</v>
          </cell>
          <cell r="D34">
            <v>3</v>
          </cell>
          <cell r="E34">
            <v>24300168</v>
          </cell>
          <cell r="F34">
            <v>0</v>
          </cell>
          <cell r="G34"/>
          <cell r="H34" t="b">
            <v>0</v>
          </cell>
          <cell r="I34">
            <v>0</v>
          </cell>
          <cell r="J34"/>
          <cell r="K34"/>
          <cell r="L34">
            <v>0</v>
          </cell>
          <cell r="M34">
            <v>0</v>
          </cell>
          <cell r="N34">
            <v>0</v>
          </cell>
          <cell r="O34">
            <v>5772399</v>
          </cell>
          <cell r="P34">
            <v>1.1895022727818083</v>
          </cell>
          <cell r="Q34">
            <v>6866281.7299034372</v>
          </cell>
          <cell r="R34">
            <v>6866281.7299034372</v>
          </cell>
          <cell r="S34" t="str">
            <v xml:space="preserve"> </v>
          </cell>
          <cell r="T34">
            <v>6866281.7299034372</v>
          </cell>
          <cell r="U34">
            <v>0</v>
          </cell>
          <cell r="V34">
            <v>6866281.7299034372</v>
          </cell>
          <cell r="W34">
            <v>5.3854131523451542E-3</v>
          </cell>
          <cell r="X34">
            <v>0</v>
          </cell>
          <cell r="Y34">
            <v>0</v>
          </cell>
          <cell r="Z34">
            <v>0</v>
          </cell>
          <cell r="AA34" t="str">
            <v xml:space="preserve"> </v>
          </cell>
          <cell r="AB34">
            <v>0</v>
          </cell>
          <cell r="AC34">
            <v>6866281.7299034372</v>
          </cell>
          <cell r="AD34" t="str">
            <v xml:space="preserve"> </v>
          </cell>
          <cell r="AE34">
            <v>0</v>
          </cell>
          <cell r="AF34"/>
          <cell r="AG34" t="str">
            <v xml:space="preserve"> </v>
          </cell>
          <cell r="AH34">
            <v>6866281.7299034372</v>
          </cell>
          <cell r="AI34">
            <v>0</v>
          </cell>
          <cell r="AJ34">
            <v>6866281.7299034372</v>
          </cell>
          <cell r="AK34">
            <v>5.3901037918151354E-3</v>
          </cell>
          <cell r="AL34">
            <v>2817.1659307719383</v>
          </cell>
          <cell r="AM34">
            <v>0</v>
          </cell>
          <cell r="AN34">
            <v>0</v>
          </cell>
          <cell r="AO34" t="str">
            <v xml:space="preserve"> </v>
          </cell>
          <cell r="AP34">
            <v>0</v>
          </cell>
          <cell r="AQ34">
            <v>6869098.9000000004</v>
          </cell>
        </row>
        <row r="35">
          <cell r="B35">
            <v>364231</v>
          </cell>
          <cell r="C35">
            <v>1</v>
          </cell>
          <cell r="D35">
            <v>2</v>
          </cell>
          <cell r="E35">
            <v>147762166</v>
          </cell>
          <cell r="F35">
            <v>0</v>
          </cell>
          <cell r="G35"/>
          <cell r="H35" t="b">
            <v>0</v>
          </cell>
          <cell r="I35">
            <v>0</v>
          </cell>
          <cell r="J35"/>
          <cell r="K35"/>
          <cell r="L35">
            <v>0</v>
          </cell>
          <cell r="M35">
            <v>0</v>
          </cell>
          <cell r="N35">
            <v>0</v>
          </cell>
          <cell r="O35">
            <v>72962234</v>
          </cell>
          <cell r="P35">
            <v>1.1895022727818083</v>
          </cell>
          <cell r="Q35">
            <v>86788743.170238122</v>
          </cell>
          <cell r="R35">
            <v>86788743.170238122</v>
          </cell>
          <cell r="S35" t="str">
            <v xml:space="preserve"> </v>
          </cell>
          <cell r="T35">
            <v>86788743.170238122</v>
          </cell>
          <cell r="U35">
            <v>0</v>
          </cell>
          <cell r="V35">
            <v>86788743.170238122</v>
          </cell>
          <cell r="W35">
            <v>6.8070792508987135E-2</v>
          </cell>
          <cell r="X35">
            <v>0</v>
          </cell>
          <cell r="Y35">
            <v>0</v>
          </cell>
          <cell r="Z35">
            <v>0</v>
          </cell>
          <cell r="AA35" t="str">
            <v xml:space="preserve"> </v>
          </cell>
          <cell r="AB35">
            <v>0</v>
          </cell>
          <cell r="AC35">
            <v>86788743.170238122</v>
          </cell>
          <cell r="AD35" t="str">
            <v xml:space="preserve"> </v>
          </cell>
          <cell r="AE35">
            <v>0</v>
          </cell>
          <cell r="AF35"/>
          <cell r="AG35" t="str">
            <v xml:space="preserve"> </v>
          </cell>
          <cell r="AH35">
            <v>86788743.170238122</v>
          </cell>
          <cell r="AI35">
            <v>0</v>
          </cell>
          <cell r="AJ35">
            <v>86788743.170238122</v>
          </cell>
          <cell r="AK35">
            <v>6.8130081469195594E-2</v>
          </cell>
          <cell r="AL35">
            <v>35608.543321036879</v>
          </cell>
          <cell r="AM35">
            <v>0</v>
          </cell>
          <cell r="AN35">
            <v>0</v>
          </cell>
          <cell r="AO35" t="str">
            <v xml:space="preserve"> </v>
          </cell>
          <cell r="AP35">
            <v>0</v>
          </cell>
          <cell r="AQ35">
            <v>86824351.709999993</v>
          </cell>
        </row>
        <row r="36">
          <cell r="B36">
            <v>190045</v>
          </cell>
          <cell r="C36">
            <v>3</v>
          </cell>
          <cell r="D36">
            <v>4</v>
          </cell>
          <cell r="E36">
            <v>1910826</v>
          </cell>
          <cell r="F36">
            <v>0</v>
          </cell>
          <cell r="G36"/>
          <cell r="H36" t="b">
            <v>0</v>
          </cell>
          <cell r="I36">
            <v>0</v>
          </cell>
          <cell r="J36"/>
          <cell r="K36"/>
          <cell r="L36">
            <v>0</v>
          </cell>
          <cell r="M36">
            <v>0.60828309897065103</v>
          </cell>
          <cell r="N36">
            <v>0</v>
          </cell>
          <cell r="O36">
            <v>0</v>
          </cell>
          <cell r="P36">
            <v>0</v>
          </cell>
          <cell r="Q36">
            <v>0</v>
          </cell>
          <cell r="R36">
            <v>0</v>
          </cell>
          <cell r="S36" t="str">
            <v xml:space="preserve"> </v>
          </cell>
          <cell r="T36">
            <v>0</v>
          </cell>
          <cell r="U36">
            <v>0</v>
          </cell>
          <cell r="V36">
            <v>0</v>
          </cell>
          <cell r="W36" t="str">
            <v xml:space="preserve"> </v>
          </cell>
          <cell r="X36">
            <v>0</v>
          </cell>
          <cell r="Y36">
            <v>0</v>
          </cell>
          <cell r="Z36">
            <v>0</v>
          </cell>
          <cell r="AA36" t="str">
            <v xml:space="preserve"> </v>
          </cell>
          <cell r="AB36">
            <v>0</v>
          </cell>
          <cell r="AC36">
            <v>0</v>
          </cell>
          <cell r="AD36" t="str">
            <v xml:space="preserve"> </v>
          </cell>
          <cell r="AE36">
            <v>0</v>
          </cell>
          <cell r="AF36"/>
          <cell r="AG36" t="str">
            <v xml:space="preserve"> </v>
          </cell>
          <cell r="AH36">
            <v>0</v>
          </cell>
          <cell r="AI36">
            <v>0</v>
          </cell>
          <cell r="AJ36">
            <v>0</v>
          </cell>
          <cell r="AK36" t="str">
            <v xml:space="preserve"> </v>
          </cell>
          <cell r="AL36">
            <v>0</v>
          </cell>
          <cell r="AM36">
            <v>0</v>
          </cell>
          <cell r="AN36">
            <v>0</v>
          </cell>
          <cell r="AO36" t="str">
            <v xml:space="preserve"> </v>
          </cell>
          <cell r="AP36">
            <v>0</v>
          </cell>
          <cell r="AQ36">
            <v>0</v>
          </cell>
        </row>
        <row r="37">
          <cell r="B37">
            <v>190066</v>
          </cell>
          <cell r="C37">
            <v>3</v>
          </cell>
          <cell r="D37">
            <v>3</v>
          </cell>
          <cell r="E37">
            <v>10238307</v>
          </cell>
          <cell r="F37">
            <v>0</v>
          </cell>
          <cell r="G37"/>
          <cell r="H37" t="b">
            <v>0</v>
          </cell>
          <cell r="I37">
            <v>0</v>
          </cell>
          <cell r="J37"/>
          <cell r="K37"/>
          <cell r="L37">
            <v>4460979</v>
          </cell>
          <cell r="M37">
            <v>0.60828309897065103</v>
          </cell>
          <cell r="N37">
            <v>2713538.130562996</v>
          </cell>
          <cell r="O37">
            <v>0</v>
          </cell>
          <cell r="P37">
            <v>0</v>
          </cell>
          <cell r="Q37">
            <v>0</v>
          </cell>
          <cell r="R37">
            <v>2713538.130562996</v>
          </cell>
          <cell r="S37" t="str">
            <v xml:space="preserve"> </v>
          </cell>
          <cell r="T37">
            <v>2713538.130562996</v>
          </cell>
          <cell r="U37">
            <v>0</v>
          </cell>
          <cell r="V37">
            <v>0</v>
          </cell>
          <cell r="W37" t="str">
            <v xml:space="preserve"> </v>
          </cell>
          <cell r="X37">
            <v>0</v>
          </cell>
          <cell r="Y37">
            <v>0</v>
          </cell>
          <cell r="Z37">
            <v>2713538.130562996</v>
          </cell>
          <cell r="AA37">
            <v>8.7513121733338115E-3</v>
          </cell>
          <cell r="AB37">
            <v>0</v>
          </cell>
          <cell r="AC37">
            <v>2713538.130562996</v>
          </cell>
          <cell r="AD37" t="str">
            <v xml:space="preserve"> </v>
          </cell>
          <cell r="AE37">
            <v>0</v>
          </cell>
          <cell r="AF37"/>
          <cell r="AG37" t="str">
            <v xml:space="preserve"> </v>
          </cell>
          <cell r="AH37">
            <v>2713538.130562996</v>
          </cell>
          <cell r="AI37">
            <v>0</v>
          </cell>
          <cell r="AJ37">
            <v>0</v>
          </cell>
          <cell r="AK37" t="str">
            <v xml:space="preserve"> </v>
          </cell>
          <cell r="AL37">
            <v>0</v>
          </cell>
          <cell r="AM37">
            <v>0</v>
          </cell>
          <cell r="AN37">
            <v>2713538.130562996</v>
          </cell>
          <cell r="AO37">
            <v>8.7878721199219027E-3</v>
          </cell>
          <cell r="AP37">
            <v>5340.0593862671885</v>
          </cell>
          <cell r="AQ37">
            <v>2718878.19</v>
          </cell>
        </row>
        <row r="38">
          <cell r="B38">
            <v>190081</v>
          </cell>
          <cell r="C38">
            <v>3</v>
          </cell>
          <cell r="D38">
            <v>3</v>
          </cell>
          <cell r="E38">
            <v>13409867</v>
          </cell>
          <cell r="F38">
            <v>0</v>
          </cell>
          <cell r="G38"/>
          <cell r="H38" t="b">
            <v>0</v>
          </cell>
          <cell r="I38">
            <v>0</v>
          </cell>
          <cell r="J38"/>
          <cell r="K38"/>
          <cell r="L38">
            <v>2861827</v>
          </cell>
          <cell r="M38">
            <v>0.60828309897065103</v>
          </cell>
          <cell r="N38">
            <v>1740800.9962778813</v>
          </cell>
          <cell r="O38">
            <v>0</v>
          </cell>
          <cell r="P38">
            <v>0</v>
          </cell>
          <cell r="Q38">
            <v>0</v>
          </cell>
          <cell r="R38">
            <v>1740800.9962778813</v>
          </cell>
          <cell r="S38" t="str">
            <v xml:space="preserve"> </v>
          </cell>
          <cell r="T38">
            <v>1740800.9962778813</v>
          </cell>
          <cell r="U38">
            <v>0</v>
          </cell>
          <cell r="V38">
            <v>0</v>
          </cell>
          <cell r="W38" t="str">
            <v xml:space="preserve"> </v>
          </cell>
          <cell r="X38">
            <v>0</v>
          </cell>
          <cell r="Y38">
            <v>0</v>
          </cell>
          <cell r="Z38">
            <v>1740800.9962778813</v>
          </cell>
          <cell r="AA38">
            <v>5.614180533706924E-3</v>
          </cell>
          <cell r="AB38">
            <v>0</v>
          </cell>
          <cell r="AC38">
            <v>1740800.9962778813</v>
          </cell>
          <cell r="AD38" t="str">
            <v xml:space="preserve"> </v>
          </cell>
          <cell r="AE38">
            <v>0</v>
          </cell>
          <cell r="AF38"/>
          <cell r="AG38" t="str">
            <v xml:space="preserve"> </v>
          </cell>
          <cell r="AH38">
            <v>1740800.9962778813</v>
          </cell>
          <cell r="AI38">
            <v>0</v>
          </cell>
          <cell r="AJ38">
            <v>0</v>
          </cell>
          <cell r="AK38" t="str">
            <v xml:space="preserve"> </v>
          </cell>
          <cell r="AL38">
            <v>0</v>
          </cell>
          <cell r="AM38">
            <v>0</v>
          </cell>
          <cell r="AN38">
            <v>1740800.9962778813</v>
          </cell>
          <cell r="AO38">
            <v>5.6376346325189468E-3</v>
          </cell>
          <cell r="AP38">
            <v>3425.7785417108821</v>
          </cell>
          <cell r="AQ38">
            <v>1744226.77</v>
          </cell>
        </row>
        <row r="39">
          <cell r="B39">
            <v>190020</v>
          </cell>
          <cell r="C39">
            <v>3</v>
          </cell>
          <cell r="D39">
            <v>5</v>
          </cell>
          <cell r="E39">
            <v>0</v>
          </cell>
          <cell r="F39">
            <v>0</v>
          </cell>
          <cell r="G39"/>
          <cell r="H39" t="b">
            <v>0</v>
          </cell>
          <cell r="I39">
            <v>0</v>
          </cell>
          <cell r="J39"/>
          <cell r="K39"/>
          <cell r="L39">
            <v>0</v>
          </cell>
          <cell r="M39">
            <v>0.60828309897065103</v>
          </cell>
          <cell r="N39">
            <v>0</v>
          </cell>
          <cell r="O39">
            <v>0</v>
          </cell>
          <cell r="P39">
            <v>0</v>
          </cell>
          <cell r="Q39">
            <v>0</v>
          </cell>
          <cell r="R39">
            <v>0</v>
          </cell>
          <cell r="S39" t="str">
            <v xml:space="preserve"> </v>
          </cell>
          <cell r="T39">
            <v>0</v>
          </cell>
          <cell r="U39">
            <v>0</v>
          </cell>
          <cell r="V39">
            <v>0</v>
          </cell>
          <cell r="W39" t="str">
            <v xml:space="preserve"> </v>
          </cell>
          <cell r="X39">
            <v>0</v>
          </cell>
          <cell r="Y39">
            <v>0</v>
          </cell>
          <cell r="Z39">
            <v>0</v>
          </cell>
          <cell r="AA39" t="str">
            <v xml:space="preserve"> </v>
          </cell>
          <cell r="AB39">
            <v>0</v>
          </cell>
          <cell r="AC39">
            <v>0</v>
          </cell>
          <cell r="AD39" t="str">
            <v xml:space="preserve"> </v>
          </cell>
          <cell r="AE39">
            <v>0</v>
          </cell>
          <cell r="AF39"/>
          <cell r="AG39" t="str">
            <v xml:space="preserve"> </v>
          </cell>
          <cell r="AH39">
            <v>0</v>
          </cell>
          <cell r="AI39">
            <v>0</v>
          </cell>
          <cell r="AJ39">
            <v>0</v>
          </cell>
          <cell r="AK39" t="str">
            <v xml:space="preserve"> </v>
          </cell>
          <cell r="AL39">
            <v>0</v>
          </cell>
          <cell r="AM39">
            <v>0</v>
          </cell>
          <cell r="AN39">
            <v>0</v>
          </cell>
          <cell r="AO39" t="str">
            <v xml:space="preserve"> </v>
          </cell>
          <cell r="AP39">
            <v>0</v>
          </cell>
          <cell r="AQ39">
            <v>0</v>
          </cell>
        </row>
        <row r="40">
          <cell r="B40">
            <v>342392</v>
          </cell>
          <cell r="C40">
            <v>3</v>
          </cell>
          <cell r="D40">
            <v>5</v>
          </cell>
          <cell r="E40">
            <v>1545451</v>
          </cell>
          <cell r="F40">
            <v>0</v>
          </cell>
          <cell r="G40"/>
          <cell r="H40" t="b">
            <v>0</v>
          </cell>
          <cell r="I40">
            <v>0</v>
          </cell>
          <cell r="J40"/>
          <cell r="K40"/>
          <cell r="L40">
            <v>56259</v>
          </cell>
          <cell r="M40">
            <v>0.60828309897065103</v>
          </cell>
          <cell r="N40">
            <v>34221.398864989853</v>
          </cell>
          <cell r="O40">
            <v>0</v>
          </cell>
          <cell r="P40">
            <v>0</v>
          </cell>
          <cell r="Q40">
            <v>0</v>
          </cell>
          <cell r="R40">
            <v>34221.398864989853</v>
          </cell>
          <cell r="S40" t="str">
            <v xml:space="preserve"> </v>
          </cell>
          <cell r="T40">
            <v>34221.398864989853</v>
          </cell>
          <cell r="U40">
            <v>0</v>
          </cell>
          <cell r="V40">
            <v>0</v>
          </cell>
          <cell r="W40" t="str">
            <v xml:space="preserve"> </v>
          </cell>
          <cell r="X40">
            <v>0</v>
          </cell>
          <cell r="Y40">
            <v>0</v>
          </cell>
          <cell r="Z40">
            <v>34221.398864989853</v>
          </cell>
          <cell r="AA40">
            <v>1.1036592451109652E-4</v>
          </cell>
          <cell r="AB40">
            <v>0</v>
          </cell>
          <cell r="AC40">
            <v>34221.398864989853</v>
          </cell>
          <cell r="AD40" t="str">
            <v xml:space="preserve"> </v>
          </cell>
          <cell r="AE40">
            <v>34221.398864989853</v>
          </cell>
          <cell r="AF40">
            <v>1.4261822997552831E-2</v>
          </cell>
          <cell r="AG40">
            <v>18101.009036479878</v>
          </cell>
          <cell r="AH40">
            <v>18101.009036479878</v>
          </cell>
          <cell r="AI40">
            <v>0</v>
          </cell>
          <cell r="AJ40">
            <v>0</v>
          </cell>
          <cell r="AK40" t="str">
            <v xml:space="preserve"> </v>
          </cell>
          <cell r="AL40">
            <v>0</v>
          </cell>
          <cell r="AM40">
            <v>16120.389828509975</v>
          </cell>
          <cell r="AN40">
            <v>0</v>
          </cell>
          <cell r="AO40" t="str">
            <v xml:space="preserve"> </v>
          </cell>
          <cell r="AP40">
            <v>0</v>
          </cell>
          <cell r="AQ40">
            <v>18101.009999999998</v>
          </cell>
        </row>
        <row r="41">
          <cell r="B41">
            <v>190125</v>
          </cell>
          <cell r="C41">
            <v>3</v>
          </cell>
          <cell r="D41">
            <v>3</v>
          </cell>
          <cell r="E41">
            <v>42684628</v>
          </cell>
          <cell r="F41">
            <v>0</v>
          </cell>
          <cell r="G41"/>
          <cell r="H41" t="b">
            <v>0</v>
          </cell>
          <cell r="I41">
            <v>0</v>
          </cell>
          <cell r="J41"/>
          <cell r="K41"/>
          <cell r="L41">
            <v>24603634</v>
          </cell>
          <cell r="M41">
            <v>0.60828309897065103</v>
          </cell>
          <cell r="N41">
            <v>14965974.735459674</v>
          </cell>
          <cell r="O41">
            <v>0</v>
          </cell>
          <cell r="P41">
            <v>0</v>
          </cell>
          <cell r="Q41">
            <v>0</v>
          </cell>
          <cell r="R41">
            <v>14965974.735459674</v>
          </cell>
          <cell r="S41" t="str">
            <v xml:space="preserve"> </v>
          </cell>
          <cell r="T41">
            <v>14965974.735459674</v>
          </cell>
          <cell r="U41">
            <v>0</v>
          </cell>
          <cell r="V41">
            <v>0</v>
          </cell>
          <cell r="W41" t="str">
            <v xml:space="preserve"> </v>
          </cell>
          <cell r="X41">
            <v>0</v>
          </cell>
          <cell r="Y41">
            <v>0</v>
          </cell>
          <cell r="Z41">
            <v>14965974.735459674</v>
          </cell>
          <cell r="AA41">
            <v>4.8266105205258675E-2</v>
          </cell>
          <cell r="AB41">
            <v>0</v>
          </cell>
          <cell r="AC41">
            <v>14965974.735459674</v>
          </cell>
          <cell r="AD41" t="str">
            <v xml:space="preserve"> </v>
          </cell>
          <cell r="AE41">
            <v>0</v>
          </cell>
          <cell r="AF41"/>
          <cell r="AG41" t="str">
            <v xml:space="preserve"> </v>
          </cell>
          <cell r="AH41">
            <v>14965974.735459674</v>
          </cell>
          <cell r="AI41">
            <v>0</v>
          </cell>
          <cell r="AJ41">
            <v>0</v>
          </cell>
          <cell r="AK41" t="str">
            <v xml:space="preserve"> </v>
          </cell>
          <cell r="AL41">
            <v>0</v>
          </cell>
          <cell r="AM41">
            <v>0</v>
          </cell>
          <cell r="AN41">
            <v>14965974.735459674</v>
          </cell>
          <cell r="AO41">
            <v>4.8467744250166298E-2</v>
          </cell>
          <cell r="AP41">
            <v>29452.025368866907</v>
          </cell>
          <cell r="AQ41">
            <v>14995426.76</v>
          </cell>
        </row>
        <row r="42">
          <cell r="B42">
            <v>481015</v>
          </cell>
          <cell r="C42">
            <v>3</v>
          </cell>
          <cell r="D42">
            <v>5</v>
          </cell>
          <cell r="E42">
            <v>733948</v>
          </cell>
          <cell r="F42">
            <v>0</v>
          </cell>
          <cell r="G42"/>
          <cell r="H42" t="b">
            <v>0</v>
          </cell>
          <cell r="I42">
            <v>0</v>
          </cell>
          <cell r="J42"/>
          <cell r="K42"/>
          <cell r="L42">
            <v>160154</v>
          </cell>
          <cell r="M42">
            <v>0.60828309897065103</v>
          </cell>
          <cell r="N42">
            <v>97418.971432545644</v>
          </cell>
          <cell r="O42">
            <v>0</v>
          </cell>
          <cell r="P42">
            <v>0</v>
          </cell>
          <cell r="Q42">
            <v>0</v>
          </cell>
          <cell r="R42">
            <v>97418.971432545644</v>
          </cell>
          <cell r="S42" t="str">
            <v xml:space="preserve"> </v>
          </cell>
          <cell r="T42">
            <v>97418.971432545644</v>
          </cell>
          <cell r="U42">
            <v>0</v>
          </cell>
          <cell r="V42">
            <v>0</v>
          </cell>
          <cell r="W42" t="str">
            <v xml:space="preserve"> </v>
          </cell>
          <cell r="X42">
            <v>0</v>
          </cell>
          <cell r="Y42">
            <v>0</v>
          </cell>
          <cell r="Z42">
            <v>97418.971432545644</v>
          </cell>
          <cell r="AA42">
            <v>3.141816291464504E-4</v>
          </cell>
          <cell r="AB42">
            <v>0</v>
          </cell>
          <cell r="AC42">
            <v>97418.971432545644</v>
          </cell>
          <cell r="AD42" t="str">
            <v xml:space="preserve"> </v>
          </cell>
          <cell r="AE42">
            <v>97418.971432545644</v>
          </cell>
          <cell r="AF42">
            <v>4.059951297303678E-2</v>
          </cell>
          <cell r="AG42">
            <v>51528.62655270088</v>
          </cell>
          <cell r="AH42">
            <v>51528.62655270088</v>
          </cell>
          <cell r="AI42">
            <v>0</v>
          </cell>
          <cell r="AJ42">
            <v>0</v>
          </cell>
          <cell r="AK42" t="str">
            <v xml:space="preserve"> </v>
          </cell>
          <cell r="AL42">
            <v>0</v>
          </cell>
          <cell r="AM42">
            <v>45890.344879844764</v>
          </cell>
          <cell r="AN42">
            <v>0</v>
          </cell>
          <cell r="AO42" t="str">
            <v xml:space="preserve"> </v>
          </cell>
          <cell r="AP42">
            <v>0</v>
          </cell>
          <cell r="AQ42">
            <v>51528.63</v>
          </cell>
        </row>
        <row r="43">
          <cell r="B43">
            <v>364050</v>
          </cell>
          <cell r="C43">
            <v>3</v>
          </cell>
          <cell r="D43">
            <v>5</v>
          </cell>
          <cell r="E43">
            <v>540649</v>
          </cell>
          <cell r="F43">
            <v>0</v>
          </cell>
          <cell r="G43"/>
          <cell r="H43" t="b">
            <v>0</v>
          </cell>
          <cell r="I43">
            <v>0</v>
          </cell>
          <cell r="J43"/>
          <cell r="K43"/>
          <cell r="L43">
            <v>313132</v>
          </cell>
          <cell r="M43">
            <v>0.60828309897065103</v>
          </cell>
          <cell r="N43">
            <v>190472.90334687789</v>
          </cell>
          <cell r="O43">
            <v>0</v>
          </cell>
          <cell r="P43">
            <v>0</v>
          </cell>
          <cell r="Q43">
            <v>0</v>
          </cell>
          <cell r="R43">
            <v>190472.90334687789</v>
          </cell>
          <cell r="S43" t="str">
            <v xml:space="preserve"> </v>
          </cell>
          <cell r="T43">
            <v>190472.90334687789</v>
          </cell>
          <cell r="U43">
            <v>0</v>
          </cell>
          <cell r="V43">
            <v>0</v>
          </cell>
          <cell r="W43" t="str">
            <v xml:space="preserve"> </v>
          </cell>
          <cell r="X43">
            <v>0</v>
          </cell>
          <cell r="Y43">
            <v>0</v>
          </cell>
          <cell r="Z43">
            <v>190472.90334687789</v>
          </cell>
          <cell r="AA43">
            <v>6.1428576181604146E-4</v>
          </cell>
          <cell r="AB43">
            <v>0</v>
          </cell>
          <cell r="AC43">
            <v>190472.90334687789</v>
          </cell>
          <cell r="AD43" t="str">
            <v xml:space="preserve"> </v>
          </cell>
          <cell r="AE43">
            <v>190472.90334687789</v>
          </cell>
          <cell r="AF43">
            <v>7.9379888708823718E-2</v>
          </cell>
          <cell r="AG43">
            <v>100748.41645978454</v>
          </cell>
          <cell r="AH43">
            <v>100748.41645978454</v>
          </cell>
          <cell r="AI43">
            <v>0</v>
          </cell>
          <cell r="AJ43">
            <v>0</v>
          </cell>
          <cell r="AK43" t="str">
            <v xml:space="preserve"> </v>
          </cell>
          <cell r="AL43">
            <v>0</v>
          </cell>
          <cell r="AM43">
            <v>89724.486887093357</v>
          </cell>
          <cell r="AN43">
            <v>0</v>
          </cell>
          <cell r="AO43" t="str">
            <v xml:space="preserve"> </v>
          </cell>
          <cell r="AP43">
            <v>0</v>
          </cell>
          <cell r="AQ43">
            <v>100748.42</v>
          </cell>
        </row>
        <row r="44">
          <cell r="B44">
            <v>104008</v>
          </cell>
          <cell r="C44">
            <v>3</v>
          </cell>
          <cell r="D44">
            <v>5</v>
          </cell>
          <cell r="E44">
            <v>888903</v>
          </cell>
          <cell r="F44">
            <v>0</v>
          </cell>
          <cell r="G44"/>
          <cell r="H44" t="b">
            <v>0</v>
          </cell>
          <cell r="I44">
            <v>0</v>
          </cell>
          <cell r="J44"/>
          <cell r="K44"/>
          <cell r="L44">
            <v>91462</v>
          </cell>
          <cell r="M44">
            <v>0.60828309897065103</v>
          </cell>
          <cell r="N44">
            <v>55634.788798053683</v>
          </cell>
          <cell r="O44">
            <v>0</v>
          </cell>
          <cell r="P44">
            <v>0</v>
          </cell>
          <cell r="Q44">
            <v>0</v>
          </cell>
          <cell r="R44">
            <v>55634.788798053683</v>
          </cell>
          <cell r="S44" t="str">
            <v xml:space="preserve"> </v>
          </cell>
          <cell r="T44">
            <v>55634.788798053683</v>
          </cell>
          <cell r="U44">
            <v>0</v>
          </cell>
          <cell r="V44">
            <v>0</v>
          </cell>
          <cell r="W44" t="str">
            <v xml:space="preserve"> </v>
          </cell>
          <cell r="X44">
            <v>0</v>
          </cell>
          <cell r="Y44">
            <v>0</v>
          </cell>
          <cell r="Z44">
            <v>55634.788798053683</v>
          </cell>
          <cell r="AA44">
            <v>1.794253041759347E-4</v>
          </cell>
          <cell r="AB44">
            <v>0</v>
          </cell>
          <cell r="AC44">
            <v>55634.788798053683</v>
          </cell>
          <cell r="AD44" t="str">
            <v xml:space="preserve"> </v>
          </cell>
          <cell r="AE44">
            <v>55634.788798053683</v>
          </cell>
          <cell r="AF44">
            <v>2.3185887680232092E-2</v>
          </cell>
          <cell r="AG44">
            <v>29427.371416031623</v>
          </cell>
          <cell r="AH44">
            <v>29427.371416031623</v>
          </cell>
          <cell r="AI44">
            <v>0</v>
          </cell>
          <cell r="AJ44">
            <v>0</v>
          </cell>
          <cell r="AK44" t="str">
            <v xml:space="preserve"> </v>
          </cell>
          <cell r="AL44">
            <v>0</v>
          </cell>
          <cell r="AM44">
            <v>26207.41738202206</v>
          </cell>
          <cell r="AN44">
            <v>0</v>
          </cell>
          <cell r="AO44" t="str">
            <v xml:space="preserve"> </v>
          </cell>
          <cell r="AP44">
            <v>0</v>
          </cell>
          <cell r="AQ44">
            <v>29427.37</v>
          </cell>
        </row>
        <row r="45">
          <cell r="B45">
            <v>160787</v>
          </cell>
          <cell r="C45">
            <v>3</v>
          </cell>
          <cell r="D45">
            <v>3</v>
          </cell>
          <cell r="E45">
            <v>9905666</v>
          </cell>
          <cell r="F45">
            <v>0</v>
          </cell>
          <cell r="G45"/>
          <cell r="H45" t="b">
            <v>0</v>
          </cell>
          <cell r="I45">
            <v>0</v>
          </cell>
          <cell r="J45"/>
          <cell r="K45"/>
          <cell r="L45">
            <v>4007954</v>
          </cell>
          <cell r="M45">
            <v>0.60828309897065103</v>
          </cell>
          <cell r="N45">
            <v>2437970.6796518168</v>
          </cell>
          <cell r="O45">
            <v>0</v>
          </cell>
          <cell r="P45">
            <v>0</v>
          </cell>
          <cell r="Q45">
            <v>0</v>
          </cell>
          <cell r="R45">
            <v>2437970.6796518168</v>
          </cell>
          <cell r="S45" t="str">
            <v xml:space="preserve"> </v>
          </cell>
          <cell r="T45">
            <v>2437970.6796518168</v>
          </cell>
          <cell r="U45">
            <v>0</v>
          </cell>
          <cell r="V45">
            <v>0</v>
          </cell>
          <cell r="W45" t="str">
            <v xml:space="preserve"> </v>
          </cell>
          <cell r="X45">
            <v>0</v>
          </cell>
          <cell r="Y45">
            <v>0</v>
          </cell>
          <cell r="Z45">
            <v>2437970.6796518168</v>
          </cell>
          <cell r="AA45">
            <v>7.8625917383520396E-3</v>
          </cell>
          <cell r="AB45">
            <v>0</v>
          </cell>
          <cell r="AC45">
            <v>2437970.6796518168</v>
          </cell>
          <cell r="AD45" t="str">
            <v xml:space="preserve"> </v>
          </cell>
          <cell r="AE45">
            <v>0</v>
          </cell>
          <cell r="AF45"/>
          <cell r="AG45" t="str">
            <v xml:space="preserve"> </v>
          </cell>
          <cell r="AH45">
            <v>2437970.6796518168</v>
          </cell>
          <cell r="AI45">
            <v>0</v>
          </cell>
          <cell r="AJ45">
            <v>0</v>
          </cell>
          <cell r="AK45" t="str">
            <v xml:space="preserve"> </v>
          </cell>
          <cell r="AL45">
            <v>0</v>
          </cell>
          <cell r="AM45">
            <v>0</v>
          </cell>
          <cell r="AN45">
            <v>2437970.6796518168</v>
          </cell>
          <cell r="AO45">
            <v>7.8954389192438419E-3</v>
          </cell>
          <cell r="AP45">
            <v>4797.7612935248353</v>
          </cell>
          <cell r="AQ45">
            <v>2442768.44</v>
          </cell>
        </row>
        <row r="46">
          <cell r="B46">
            <v>190163</v>
          </cell>
          <cell r="C46">
            <v>3</v>
          </cell>
          <cell r="D46">
            <v>5</v>
          </cell>
          <cell r="E46">
            <v>1000389</v>
          </cell>
          <cell r="F46">
            <v>0</v>
          </cell>
          <cell r="G46"/>
          <cell r="H46" t="b">
            <v>0</v>
          </cell>
          <cell r="I46">
            <v>0</v>
          </cell>
          <cell r="J46"/>
          <cell r="K46"/>
          <cell r="L46">
            <v>496681</v>
          </cell>
          <cell r="M46">
            <v>0.60828309897065103</v>
          </cell>
          <cell r="N46">
            <v>302122.65787984192</v>
          </cell>
          <cell r="O46">
            <v>0</v>
          </cell>
          <cell r="P46">
            <v>0</v>
          </cell>
          <cell r="Q46">
            <v>0</v>
          </cell>
          <cell r="R46">
            <v>302122.65787984192</v>
          </cell>
          <cell r="S46" t="str">
            <v xml:space="preserve"> </v>
          </cell>
          <cell r="T46">
            <v>302122.65787984192</v>
          </cell>
          <cell r="U46">
            <v>0</v>
          </cell>
          <cell r="V46">
            <v>0</v>
          </cell>
          <cell r="W46" t="str">
            <v xml:space="preserve"> </v>
          </cell>
          <cell r="X46">
            <v>0</v>
          </cell>
          <cell r="Y46">
            <v>0</v>
          </cell>
          <cell r="Z46">
            <v>302122.65787984192</v>
          </cell>
          <cell r="AA46">
            <v>9.7436246204333414E-4</v>
          </cell>
          <cell r="AB46">
            <v>0</v>
          </cell>
          <cell r="AC46">
            <v>302122.65787984192</v>
          </cell>
          <cell r="AD46" t="str">
            <v xml:space="preserve"> </v>
          </cell>
          <cell r="AE46">
            <v>302122.65787984192</v>
          </cell>
          <cell r="AF46">
            <v>0.12591010341896477</v>
          </cell>
          <cell r="AG46">
            <v>159804.24944005164</v>
          </cell>
          <cell r="AH46">
            <v>159804.24944005164</v>
          </cell>
          <cell r="AI46">
            <v>0</v>
          </cell>
          <cell r="AJ46">
            <v>0</v>
          </cell>
          <cell r="AK46" t="str">
            <v xml:space="preserve"> </v>
          </cell>
          <cell r="AL46">
            <v>0</v>
          </cell>
          <cell r="AM46">
            <v>142318.40843979028</v>
          </cell>
          <cell r="AN46">
            <v>0</v>
          </cell>
          <cell r="AO46" t="str">
            <v xml:space="preserve"> </v>
          </cell>
          <cell r="AP46">
            <v>0</v>
          </cell>
          <cell r="AQ46">
            <v>159804.25</v>
          </cell>
        </row>
        <row r="47">
          <cell r="B47">
            <v>370673</v>
          </cell>
          <cell r="C47">
            <v>2</v>
          </cell>
          <cell r="D47">
            <v>1</v>
          </cell>
          <cell r="E47">
            <v>44646734</v>
          </cell>
          <cell r="F47">
            <v>0</v>
          </cell>
          <cell r="G47"/>
          <cell r="H47" t="b">
            <v>0</v>
          </cell>
          <cell r="I47">
            <v>0</v>
          </cell>
          <cell r="J47"/>
          <cell r="K47"/>
          <cell r="L47">
            <v>7032075</v>
          </cell>
          <cell r="M47">
            <v>0.60828309897065103</v>
          </cell>
          <cell r="N47">
            <v>4277492.3731940407</v>
          </cell>
          <cell r="O47">
            <v>0</v>
          </cell>
          <cell r="P47">
            <v>0</v>
          </cell>
          <cell r="Q47">
            <v>0</v>
          </cell>
          <cell r="R47">
            <v>4277492.3731940407</v>
          </cell>
          <cell r="S47" t="str">
            <v xml:space="preserve"> </v>
          </cell>
          <cell r="T47">
            <v>4277492.3731940407</v>
          </cell>
          <cell r="U47">
            <v>0</v>
          </cell>
          <cell r="V47">
            <v>0</v>
          </cell>
          <cell r="W47" t="str">
            <v xml:space="preserve"> </v>
          </cell>
          <cell r="X47">
            <v>0</v>
          </cell>
          <cell r="Y47">
            <v>0</v>
          </cell>
          <cell r="Z47">
            <v>4277492.3731940407</v>
          </cell>
          <cell r="AA47">
            <v>1.3795152039786863E-2</v>
          </cell>
          <cell r="AB47">
            <v>0</v>
          </cell>
          <cell r="AC47">
            <v>4277492.3731940407</v>
          </cell>
          <cell r="AD47" t="str">
            <v xml:space="preserve"> </v>
          </cell>
          <cell r="AE47">
            <v>0</v>
          </cell>
          <cell r="AF47"/>
          <cell r="AG47" t="str">
            <v xml:space="preserve"> </v>
          </cell>
          <cell r="AH47">
            <v>4277492.3731940407</v>
          </cell>
          <cell r="AI47">
            <v>0</v>
          </cell>
          <cell r="AJ47">
            <v>0</v>
          </cell>
          <cell r="AK47" t="str">
            <v xml:space="preserve"> </v>
          </cell>
          <cell r="AL47">
            <v>0</v>
          </cell>
          <cell r="AM47">
            <v>0</v>
          </cell>
          <cell r="AN47">
            <v>4277492.3731940407</v>
          </cell>
          <cell r="AO47">
            <v>1.3852783399720065E-2</v>
          </cell>
          <cell r="AP47">
            <v>8417.8154859471069</v>
          </cell>
          <cell r="AQ47">
            <v>4285910.1900000004</v>
          </cell>
        </row>
        <row r="48">
          <cell r="B48">
            <v>304113</v>
          </cell>
          <cell r="C48">
            <v>3</v>
          </cell>
          <cell r="D48">
            <v>3</v>
          </cell>
          <cell r="E48">
            <v>1879105</v>
          </cell>
          <cell r="F48">
            <v>0</v>
          </cell>
          <cell r="G48"/>
          <cell r="H48" t="b">
            <v>0</v>
          </cell>
          <cell r="I48">
            <v>0</v>
          </cell>
          <cell r="J48"/>
          <cell r="K48"/>
          <cell r="L48">
            <v>252168</v>
          </cell>
          <cell r="M48">
            <v>0.60828309897065103</v>
          </cell>
          <cell r="N48">
            <v>153389.53250123112</v>
          </cell>
          <cell r="O48">
            <v>0</v>
          </cell>
          <cell r="P48">
            <v>0</v>
          </cell>
          <cell r="Q48">
            <v>0</v>
          </cell>
          <cell r="R48">
            <v>153389.53250123112</v>
          </cell>
          <cell r="S48" t="str">
            <v xml:space="preserve"> </v>
          </cell>
          <cell r="T48">
            <v>153389.53250123112</v>
          </cell>
          <cell r="U48">
            <v>0</v>
          </cell>
          <cell r="V48">
            <v>0</v>
          </cell>
          <cell r="W48" t="str">
            <v xml:space="preserve"> </v>
          </cell>
          <cell r="X48">
            <v>0</v>
          </cell>
          <cell r="Y48">
            <v>0</v>
          </cell>
          <cell r="Z48">
            <v>153389.53250123112</v>
          </cell>
          <cell r="AA48">
            <v>4.9468981766675893E-4</v>
          </cell>
          <cell r="AB48">
            <v>0</v>
          </cell>
          <cell r="AC48">
            <v>153389.53250123112</v>
          </cell>
          <cell r="AD48" t="str">
            <v xml:space="preserve"> </v>
          </cell>
          <cell r="AE48">
            <v>0</v>
          </cell>
          <cell r="AF48"/>
          <cell r="AG48" t="str">
            <v xml:space="preserve"> </v>
          </cell>
          <cell r="AH48">
            <v>153389.53250123112</v>
          </cell>
          <cell r="AI48">
            <v>0</v>
          </cell>
          <cell r="AJ48">
            <v>0</v>
          </cell>
          <cell r="AK48" t="str">
            <v xml:space="preserve"> </v>
          </cell>
          <cell r="AL48">
            <v>0</v>
          </cell>
          <cell r="AM48">
            <v>0</v>
          </cell>
          <cell r="AN48">
            <v>153389.53250123112</v>
          </cell>
          <cell r="AO48">
            <v>4.9675646012600967E-4</v>
          </cell>
          <cell r="AP48">
            <v>301.86021842206037</v>
          </cell>
          <cell r="AQ48">
            <v>153691.39000000001</v>
          </cell>
        </row>
        <row r="49">
          <cell r="B49">
            <v>204019</v>
          </cell>
          <cell r="C49">
            <v>2</v>
          </cell>
          <cell r="D49">
            <v>1</v>
          </cell>
          <cell r="E49">
            <v>22917493</v>
          </cell>
          <cell r="F49">
            <v>0</v>
          </cell>
          <cell r="G49"/>
          <cell r="H49" t="b">
            <v>0</v>
          </cell>
          <cell r="I49">
            <v>0</v>
          </cell>
          <cell r="J49"/>
          <cell r="K49"/>
          <cell r="L49">
            <v>12777674</v>
          </cell>
          <cell r="M49">
            <v>0.60828309897065103</v>
          </cell>
          <cell r="N49">
            <v>7772443.1383567145</v>
          </cell>
          <cell r="O49">
            <v>0</v>
          </cell>
          <cell r="P49">
            <v>0</v>
          </cell>
          <cell r="Q49">
            <v>0</v>
          </cell>
          <cell r="R49">
            <v>7772443.1383567145</v>
          </cell>
          <cell r="S49" t="str">
            <v xml:space="preserve"> </v>
          </cell>
          <cell r="T49">
            <v>7772443.1383567145</v>
          </cell>
          <cell r="U49">
            <v>0</v>
          </cell>
          <cell r="V49">
            <v>0</v>
          </cell>
          <cell r="W49" t="str">
            <v xml:space="preserve"> </v>
          </cell>
          <cell r="X49">
            <v>0</v>
          </cell>
          <cell r="Y49">
            <v>0</v>
          </cell>
          <cell r="Z49">
            <v>7772443.1383567145</v>
          </cell>
          <cell r="AA49">
            <v>2.5066563645130574E-2</v>
          </cell>
          <cell r="AB49">
            <v>0</v>
          </cell>
          <cell r="AC49">
            <v>7772443.1383567145</v>
          </cell>
          <cell r="AD49" t="str">
            <v xml:space="preserve"> </v>
          </cell>
          <cell r="AE49">
            <v>0</v>
          </cell>
          <cell r="AF49"/>
          <cell r="AG49" t="str">
            <v xml:space="preserve"> </v>
          </cell>
          <cell r="AH49">
            <v>7772443.1383567145</v>
          </cell>
          <cell r="AI49">
            <v>0</v>
          </cell>
          <cell r="AJ49">
            <v>0</v>
          </cell>
          <cell r="AK49" t="str">
            <v xml:space="preserve"> </v>
          </cell>
          <cell r="AL49">
            <v>0</v>
          </cell>
          <cell r="AM49">
            <v>0</v>
          </cell>
          <cell r="AN49">
            <v>7772443.1383567145</v>
          </cell>
          <cell r="AO49">
            <v>2.5171283052901835E-2</v>
          </cell>
          <cell r="AP49">
            <v>15295.642050402435</v>
          </cell>
          <cell r="AQ49">
            <v>7787738.7800000003</v>
          </cell>
        </row>
        <row r="50">
          <cell r="B50">
            <v>10776</v>
          </cell>
          <cell r="C50">
            <v>2</v>
          </cell>
          <cell r="D50">
            <v>1</v>
          </cell>
          <cell r="E50">
            <v>37877261</v>
          </cell>
          <cell r="F50">
            <v>0</v>
          </cell>
          <cell r="G50"/>
          <cell r="H50" t="b">
            <v>0</v>
          </cell>
          <cell r="I50">
            <v>0</v>
          </cell>
          <cell r="J50"/>
          <cell r="K50"/>
          <cell r="L50">
            <v>8823984</v>
          </cell>
          <cell r="M50">
            <v>0.60828309897065103</v>
          </cell>
          <cell r="N50">
            <v>5367480.3327874411</v>
          </cell>
          <cell r="O50">
            <v>0</v>
          </cell>
          <cell r="P50">
            <v>0</v>
          </cell>
          <cell r="Q50">
            <v>0</v>
          </cell>
          <cell r="R50">
            <v>5367480.3327874411</v>
          </cell>
          <cell r="S50" t="str">
            <v xml:space="preserve"> </v>
          </cell>
          <cell r="T50">
            <v>5367480.3327874411</v>
          </cell>
          <cell r="U50">
            <v>0</v>
          </cell>
          <cell r="V50">
            <v>0</v>
          </cell>
          <cell r="W50" t="str">
            <v xml:space="preserve"> </v>
          </cell>
          <cell r="X50">
            <v>0</v>
          </cell>
          <cell r="Y50">
            <v>0</v>
          </cell>
          <cell r="Z50">
            <v>5367480.3327874411</v>
          </cell>
          <cell r="AA50">
            <v>1.7310424146023278E-2</v>
          </cell>
          <cell r="AB50">
            <v>0</v>
          </cell>
          <cell r="AC50">
            <v>5367480.3327874411</v>
          </cell>
          <cell r="AD50" t="str">
            <v xml:space="preserve"> </v>
          </cell>
          <cell r="AE50">
            <v>0</v>
          </cell>
          <cell r="AF50"/>
          <cell r="AG50" t="str">
            <v xml:space="preserve"> </v>
          </cell>
          <cell r="AH50">
            <v>5367480.3327874411</v>
          </cell>
          <cell r="AI50">
            <v>0</v>
          </cell>
          <cell r="AJ50">
            <v>0</v>
          </cell>
          <cell r="AK50" t="str">
            <v xml:space="preserve"> </v>
          </cell>
          <cell r="AL50">
            <v>0</v>
          </cell>
          <cell r="AM50">
            <v>0</v>
          </cell>
          <cell r="AN50">
            <v>5367480.3327874411</v>
          </cell>
          <cell r="AO50">
            <v>1.7382741093431946E-2</v>
          </cell>
          <cell r="AP50">
            <v>10562.838019069692</v>
          </cell>
          <cell r="AQ50">
            <v>5378043.1699999999</v>
          </cell>
        </row>
        <row r="51">
          <cell r="B51">
            <v>190170</v>
          </cell>
          <cell r="C51">
            <v>2</v>
          </cell>
          <cell r="D51">
            <v>1</v>
          </cell>
          <cell r="E51">
            <v>78208965</v>
          </cell>
          <cell r="F51">
            <v>0</v>
          </cell>
          <cell r="G51"/>
          <cell r="H51" t="b">
            <v>0</v>
          </cell>
          <cell r="I51">
            <v>0</v>
          </cell>
          <cell r="J51"/>
          <cell r="K51"/>
          <cell r="L51">
            <v>16530568</v>
          </cell>
          <cell r="M51">
            <v>0.60828309897065103</v>
          </cell>
          <cell r="N51">
            <v>10055265.130785076</v>
          </cell>
          <cell r="O51">
            <v>0</v>
          </cell>
          <cell r="P51">
            <v>0</v>
          </cell>
          <cell r="Q51">
            <v>0</v>
          </cell>
          <cell r="R51">
            <v>10055265.130785076</v>
          </cell>
          <cell r="S51" t="str">
            <v xml:space="preserve"> </v>
          </cell>
          <cell r="T51">
            <v>10055265.130785076</v>
          </cell>
          <cell r="U51">
            <v>0</v>
          </cell>
          <cell r="V51">
            <v>0</v>
          </cell>
          <cell r="W51" t="str">
            <v xml:space="preserve"> </v>
          </cell>
          <cell r="X51">
            <v>0</v>
          </cell>
          <cell r="Y51">
            <v>0</v>
          </cell>
          <cell r="Z51">
            <v>10055265.130785076</v>
          </cell>
          <cell r="AA51">
            <v>3.2428792193489889E-2</v>
          </cell>
          <cell r="AB51">
            <v>0</v>
          </cell>
          <cell r="AC51">
            <v>10055265.130785076</v>
          </cell>
          <cell r="AD51" t="str">
            <v xml:space="preserve"> </v>
          </cell>
          <cell r="AE51">
            <v>0</v>
          </cell>
          <cell r="AF51"/>
          <cell r="AG51" t="str">
            <v xml:space="preserve"> </v>
          </cell>
          <cell r="AH51">
            <v>10055265.130785076</v>
          </cell>
          <cell r="AI51">
            <v>0</v>
          </cell>
          <cell r="AJ51">
            <v>0</v>
          </cell>
          <cell r="AK51" t="str">
            <v xml:space="preserve"> </v>
          </cell>
          <cell r="AL51">
            <v>0</v>
          </cell>
          <cell r="AM51">
            <v>0</v>
          </cell>
          <cell r="AN51">
            <v>10055265.130785076</v>
          </cell>
          <cell r="AO51">
            <v>3.2564268438312116E-2</v>
          </cell>
          <cell r="AP51">
            <v>19788.081228073032</v>
          </cell>
          <cell r="AQ51">
            <v>10075053.210000001</v>
          </cell>
        </row>
        <row r="52">
          <cell r="B52">
            <v>300032</v>
          </cell>
          <cell r="C52">
            <v>2</v>
          </cell>
          <cell r="D52">
            <v>1</v>
          </cell>
          <cell r="E52">
            <v>16983803</v>
          </cell>
          <cell r="F52">
            <v>0</v>
          </cell>
          <cell r="G52"/>
          <cell r="H52" t="b">
            <v>0</v>
          </cell>
          <cell r="I52">
            <v>0</v>
          </cell>
          <cell r="J52"/>
          <cell r="K52"/>
          <cell r="L52">
            <v>5019918</v>
          </cell>
          <cell r="M52">
            <v>0.60828309897065103</v>
          </cell>
          <cell r="N52">
            <v>3053531.2776185526</v>
          </cell>
          <cell r="O52">
            <v>0</v>
          </cell>
          <cell r="P52">
            <v>0</v>
          </cell>
          <cell r="Q52">
            <v>0</v>
          </cell>
          <cell r="R52">
            <v>3053531.2776185526</v>
          </cell>
          <cell r="S52" t="str">
            <v xml:space="preserve"> </v>
          </cell>
          <cell r="T52">
            <v>3053531.2776185526</v>
          </cell>
          <cell r="U52">
            <v>0</v>
          </cell>
          <cell r="V52">
            <v>0</v>
          </cell>
          <cell r="W52" t="str">
            <v xml:space="preserve"> </v>
          </cell>
          <cell r="X52">
            <v>0</v>
          </cell>
          <cell r="Y52">
            <v>0</v>
          </cell>
          <cell r="Z52">
            <v>3053531.2776185526</v>
          </cell>
          <cell r="AA52">
            <v>9.8478090801453044E-3</v>
          </cell>
          <cell r="AB52">
            <v>0</v>
          </cell>
          <cell r="AC52">
            <v>3053531.2776185526</v>
          </cell>
          <cell r="AD52" t="str">
            <v xml:space="preserve"> </v>
          </cell>
          <cell r="AE52">
            <v>0</v>
          </cell>
          <cell r="AF52"/>
          <cell r="AG52" t="str">
            <v xml:space="preserve"> </v>
          </cell>
          <cell r="AH52">
            <v>3053531.2776185526</v>
          </cell>
          <cell r="AI52">
            <v>0</v>
          </cell>
          <cell r="AJ52">
            <v>0</v>
          </cell>
          <cell r="AK52" t="str">
            <v xml:space="preserve"> </v>
          </cell>
          <cell r="AL52">
            <v>0</v>
          </cell>
          <cell r="AM52">
            <v>0</v>
          </cell>
          <cell r="AN52">
            <v>3053531.2776185526</v>
          </cell>
          <cell r="AO52">
            <v>9.888949810455086E-3</v>
          </cell>
          <cell r="AP52">
            <v>6009.1428886331032</v>
          </cell>
          <cell r="AQ52">
            <v>3059540.42</v>
          </cell>
        </row>
        <row r="53">
          <cell r="B53">
            <v>190636</v>
          </cell>
          <cell r="C53">
            <v>3</v>
          </cell>
          <cell r="D53">
            <v>3</v>
          </cell>
          <cell r="E53">
            <v>40115508</v>
          </cell>
          <cell r="F53">
            <v>0</v>
          </cell>
          <cell r="G53"/>
          <cell r="H53" t="b">
            <v>0</v>
          </cell>
          <cell r="I53">
            <v>0</v>
          </cell>
          <cell r="J53"/>
          <cell r="K53"/>
          <cell r="L53">
            <v>8577701</v>
          </cell>
          <cell r="M53">
            <v>0.60828309897065103</v>
          </cell>
          <cell r="N53">
            <v>5217670.5463236524</v>
          </cell>
          <cell r="O53">
            <v>0</v>
          </cell>
          <cell r="P53">
            <v>0</v>
          </cell>
          <cell r="Q53">
            <v>0</v>
          </cell>
          <cell r="R53">
            <v>5217670.5463236524</v>
          </cell>
          <cell r="S53" t="str">
            <v xml:space="preserve"> </v>
          </cell>
          <cell r="T53">
            <v>5217670.5463236524</v>
          </cell>
          <cell r="U53">
            <v>0</v>
          </cell>
          <cell r="V53">
            <v>0</v>
          </cell>
          <cell r="W53" t="str">
            <v xml:space="preserve"> </v>
          </cell>
          <cell r="X53">
            <v>0</v>
          </cell>
          <cell r="Y53">
            <v>0</v>
          </cell>
          <cell r="Z53">
            <v>5217670.5463236524</v>
          </cell>
          <cell r="AA53">
            <v>1.6827279209455506E-2</v>
          </cell>
          <cell r="AB53">
            <v>0</v>
          </cell>
          <cell r="AC53">
            <v>5217670.5463236524</v>
          </cell>
          <cell r="AD53" t="str">
            <v xml:space="preserve"> </v>
          </cell>
          <cell r="AE53">
            <v>0</v>
          </cell>
          <cell r="AF53"/>
          <cell r="AG53" t="str">
            <v xml:space="preserve"> </v>
          </cell>
          <cell r="AH53">
            <v>5217670.5463236524</v>
          </cell>
          <cell r="AI53">
            <v>0</v>
          </cell>
          <cell r="AJ53">
            <v>0</v>
          </cell>
          <cell r="AK53" t="str">
            <v xml:space="preserve"> </v>
          </cell>
          <cell r="AL53">
            <v>0</v>
          </cell>
          <cell r="AM53">
            <v>0</v>
          </cell>
          <cell r="AN53">
            <v>5217670.5463236524</v>
          </cell>
          <cell r="AO53">
            <v>1.6897577744913444E-2</v>
          </cell>
          <cell r="AP53">
            <v>10268.022498568913</v>
          </cell>
          <cell r="AQ53">
            <v>5227938.57</v>
          </cell>
        </row>
        <row r="54">
          <cell r="B54">
            <v>190661</v>
          </cell>
          <cell r="C54">
            <v>3</v>
          </cell>
          <cell r="D54">
            <v>4</v>
          </cell>
          <cell r="E54">
            <v>10361953</v>
          </cell>
          <cell r="F54">
            <v>0</v>
          </cell>
          <cell r="G54"/>
          <cell r="H54" t="b">
            <v>0</v>
          </cell>
          <cell r="I54">
            <v>0</v>
          </cell>
          <cell r="J54"/>
          <cell r="K54"/>
          <cell r="L54">
            <v>7520241</v>
          </cell>
          <cell r="M54">
            <v>0.60828309897065103</v>
          </cell>
          <cell r="N54">
            <v>4574435.5004861476</v>
          </cell>
          <cell r="O54">
            <v>0</v>
          </cell>
          <cell r="P54">
            <v>0</v>
          </cell>
          <cell r="Q54">
            <v>0</v>
          </cell>
          <cell r="R54">
            <v>4574435.5004861476</v>
          </cell>
          <cell r="S54" t="str">
            <v xml:space="preserve"> </v>
          </cell>
          <cell r="T54">
            <v>4574435.5004861476</v>
          </cell>
          <cell r="U54">
            <v>0</v>
          </cell>
          <cell r="V54">
            <v>0</v>
          </cell>
          <cell r="W54" t="str">
            <v xml:space="preserve"> </v>
          </cell>
          <cell r="X54">
            <v>0</v>
          </cell>
          <cell r="Y54">
            <v>0</v>
          </cell>
          <cell r="Z54">
            <v>4574435.5004861476</v>
          </cell>
          <cell r="AA54">
            <v>1.475281022611943E-2</v>
          </cell>
          <cell r="AB54">
            <v>0</v>
          </cell>
          <cell r="AC54">
            <v>4574435.5004861476</v>
          </cell>
          <cell r="AD54" t="str">
            <v xml:space="preserve"> </v>
          </cell>
          <cell r="AE54">
            <v>0</v>
          </cell>
          <cell r="AF54"/>
          <cell r="AG54" t="str">
            <v xml:space="preserve"> </v>
          </cell>
          <cell r="AH54">
            <v>4574435.5004861476</v>
          </cell>
          <cell r="AI54">
            <v>0</v>
          </cell>
          <cell r="AJ54">
            <v>0</v>
          </cell>
          <cell r="AK54" t="str">
            <v xml:space="preserve"> </v>
          </cell>
          <cell r="AL54">
            <v>0</v>
          </cell>
          <cell r="AM54">
            <v>0</v>
          </cell>
          <cell r="AN54">
            <v>4574435.5004861476</v>
          </cell>
          <cell r="AO54">
            <v>1.4814442349760806E-2</v>
          </cell>
          <cell r="AP54">
            <v>9002.1794630822842</v>
          </cell>
          <cell r="AQ54">
            <v>4583437.68</v>
          </cell>
        </row>
        <row r="55">
          <cell r="B55">
            <v>190176</v>
          </cell>
          <cell r="C55">
            <v>3</v>
          </cell>
          <cell r="D55">
            <v>4</v>
          </cell>
          <cell r="E55">
            <v>35987844</v>
          </cell>
          <cell r="F55">
            <v>0</v>
          </cell>
          <cell r="G55"/>
          <cell r="H55" t="b">
            <v>0</v>
          </cell>
          <cell r="I55">
            <v>0</v>
          </cell>
          <cell r="J55"/>
          <cell r="K55"/>
          <cell r="L55">
            <v>640594</v>
          </cell>
          <cell r="M55">
            <v>0.60828309897065103</v>
          </cell>
          <cell r="N55">
            <v>389662.50350200525</v>
          </cell>
          <cell r="O55">
            <v>0</v>
          </cell>
          <cell r="P55">
            <v>0</v>
          </cell>
          <cell r="Q55">
            <v>0</v>
          </cell>
          <cell r="R55">
            <v>389662.50350200525</v>
          </cell>
          <cell r="S55" t="str">
            <v xml:space="preserve"> </v>
          </cell>
          <cell r="T55">
            <v>389662.50350200525</v>
          </cell>
          <cell r="U55">
            <v>0</v>
          </cell>
          <cell r="V55">
            <v>0</v>
          </cell>
          <cell r="W55" t="str">
            <v xml:space="preserve"> </v>
          </cell>
          <cell r="X55">
            <v>0</v>
          </cell>
          <cell r="Y55">
            <v>0</v>
          </cell>
          <cell r="Z55">
            <v>389662.50350200525</v>
          </cell>
          <cell r="AA55">
            <v>1.2566833581517868E-3</v>
          </cell>
          <cell r="AB55">
            <v>0</v>
          </cell>
          <cell r="AC55">
            <v>389662.50350200525</v>
          </cell>
          <cell r="AD55" t="str">
            <v xml:space="preserve"> </v>
          </cell>
          <cell r="AE55">
            <v>0</v>
          </cell>
          <cell r="AF55"/>
          <cell r="AG55" t="str">
            <v xml:space="preserve"> </v>
          </cell>
          <cell r="AH55">
            <v>389662.50350200525</v>
          </cell>
          <cell r="AI55">
            <v>0</v>
          </cell>
          <cell r="AJ55">
            <v>0</v>
          </cell>
          <cell r="AK55" t="str">
            <v xml:space="preserve"> </v>
          </cell>
          <cell r="AL55">
            <v>0</v>
          </cell>
          <cell r="AM55">
            <v>0</v>
          </cell>
          <cell r="AN55">
            <v>389662.50350200525</v>
          </cell>
          <cell r="AO55">
            <v>1.2619333453013904E-3</v>
          </cell>
          <cell r="AP55">
            <v>766.82943418618277</v>
          </cell>
          <cell r="AQ55">
            <v>390429.33</v>
          </cell>
        </row>
        <row r="56">
          <cell r="B56">
            <v>100697</v>
          </cell>
          <cell r="C56">
            <v>1</v>
          </cell>
          <cell r="D56">
            <v>4</v>
          </cell>
          <cell r="E56">
            <v>6731737</v>
          </cell>
          <cell r="F56">
            <v>0</v>
          </cell>
          <cell r="G56"/>
          <cell r="H56" t="b">
            <v>0</v>
          </cell>
          <cell r="I56">
            <v>0</v>
          </cell>
          <cell r="J56"/>
          <cell r="K56"/>
          <cell r="L56">
            <v>0</v>
          </cell>
          <cell r="M56">
            <v>0</v>
          </cell>
          <cell r="N56">
            <v>0</v>
          </cell>
          <cell r="O56">
            <v>117505</v>
          </cell>
          <cell r="P56">
            <v>1.1895022727818083</v>
          </cell>
          <cell r="Q56">
            <v>139772.46456322639</v>
          </cell>
          <cell r="R56">
            <v>139772.46456322639</v>
          </cell>
          <cell r="S56" t="str">
            <v xml:space="preserve"> </v>
          </cell>
          <cell r="T56">
            <v>139772.46456322639</v>
          </cell>
          <cell r="U56">
            <v>0</v>
          </cell>
          <cell r="V56">
            <v>139772.46456322639</v>
          </cell>
          <cell r="W56">
            <v>1.0962737892275247E-4</v>
          </cell>
          <cell r="X56">
            <v>0</v>
          </cell>
          <cell r="Y56">
            <v>0</v>
          </cell>
          <cell r="Z56">
            <v>0</v>
          </cell>
          <cell r="AA56" t="str">
            <v xml:space="preserve"> </v>
          </cell>
          <cell r="AB56">
            <v>0</v>
          </cell>
          <cell r="AC56">
            <v>139772.46456322639</v>
          </cell>
          <cell r="AD56" t="str">
            <v xml:space="preserve"> </v>
          </cell>
          <cell r="AE56">
            <v>0</v>
          </cell>
          <cell r="AF56"/>
          <cell r="AG56" t="str">
            <v xml:space="preserve"> </v>
          </cell>
          <cell r="AH56">
            <v>139772.46456322639</v>
          </cell>
          <cell r="AI56">
            <v>0</v>
          </cell>
          <cell r="AJ56">
            <v>139772.46456322639</v>
          </cell>
          <cell r="AK56">
            <v>1.09722863242343E-4</v>
          </cell>
          <cell r="AL56">
            <v>57.347228196691987</v>
          </cell>
          <cell r="AM56">
            <v>0</v>
          </cell>
          <cell r="AN56">
            <v>0</v>
          </cell>
          <cell r="AO56" t="str">
            <v xml:space="preserve"> </v>
          </cell>
          <cell r="AP56">
            <v>0</v>
          </cell>
          <cell r="AQ56">
            <v>139829.81</v>
          </cell>
        </row>
        <row r="57">
          <cell r="B57">
            <v>190766</v>
          </cell>
          <cell r="C57">
            <v>3</v>
          </cell>
          <cell r="D57">
            <v>3</v>
          </cell>
          <cell r="E57">
            <v>0</v>
          </cell>
          <cell r="F57">
            <v>0</v>
          </cell>
          <cell r="G57"/>
          <cell r="H57" t="b">
            <v>0</v>
          </cell>
          <cell r="I57">
            <v>0</v>
          </cell>
          <cell r="J57"/>
          <cell r="K57"/>
          <cell r="L57">
            <v>0</v>
          </cell>
          <cell r="M57">
            <v>0.60828309897065103</v>
          </cell>
          <cell r="N57">
            <v>0</v>
          </cell>
          <cell r="O57">
            <v>0</v>
          </cell>
          <cell r="P57">
            <v>0</v>
          </cell>
          <cell r="Q57">
            <v>0</v>
          </cell>
          <cell r="R57">
            <v>0</v>
          </cell>
          <cell r="S57" t="str">
            <v xml:space="preserve"> </v>
          </cell>
          <cell r="T57">
            <v>0</v>
          </cell>
          <cell r="U57">
            <v>0</v>
          </cell>
          <cell r="V57">
            <v>0</v>
          </cell>
          <cell r="W57" t="str">
            <v xml:space="preserve"> </v>
          </cell>
          <cell r="X57">
            <v>0</v>
          </cell>
          <cell r="Y57">
            <v>0</v>
          </cell>
          <cell r="Z57">
            <v>0</v>
          </cell>
          <cell r="AA57" t="str">
            <v xml:space="preserve"> </v>
          </cell>
          <cell r="AB57">
            <v>0</v>
          </cell>
          <cell r="AC57">
            <v>0</v>
          </cell>
          <cell r="AD57" t="str">
            <v xml:space="preserve"> </v>
          </cell>
          <cell r="AE57">
            <v>0</v>
          </cell>
          <cell r="AF57"/>
          <cell r="AG57" t="str">
            <v xml:space="preserve"> </v>
          </cell>
          <cell r="AH57">
            <v>0</v>
          </cell>
          <cell r="AI57">
            <v>0</v>
          </cell>
          <cell r="AJ57">
            <v>0</v>
          </cell>
          <cell r="AK57" t="str">
            <v xml:space="preserve"> </v>
          </cell>
          <cell r="AL57">
            <v>0</v>
          </cell>
          <cell r="AM57">
            <v>0</v>
          </cell>
          <cell r="AN57">
            <v>0</v>
          </cell>
          <cell r="AO57" t="str">
            <v xml:space="preserve"> </v>
          </cell>
          <cell r="AP57">
            <v>0</v>
          </cell>
          <cell r="AQ57">
            <v>0</v>
          </cell>
        </row>
        <row r="58">
          <cell r="B58">
            <v>301258</v>
          </cell>
          <cell r="C58">
            <v>3</v>
          </cell>
          <cell r="D58">
            <v>3</v>
          </cell>
          <cell r="E58">
            <v>23959786</v>
          </cell>
          <cell r="F58">
            <v>0</v>
          </cell>
          <cell r="G58"/>
          <cell r="H58" t="b">
            <v>0</v>
          </cell>
          <cell r="I58">
            <v>0</v>
          </cell>
          <cell r="J58"/>
          <cell r="K58"/>
          <cell r="L58">
            <v>10229607</v>
          </cell>
          <cell r="M58">
            <v>0.60828309897065103</v>
          </cell>
          <cell r="N58">
            <v>6222497.047211865</v>
          </cell>
          <cell r="O58">
            <v>0</v>
          </cell>
          <cell r="P58">
            <v>0</v>
          </cell>
          <cell r="Q58">
            <v>0</v>
          </cell>
          <cell r="R58">
            <v>6222497.047211865</v>
          </cell>
          <cell r="S58" t="str">
            <v xml:space="preserve"> </v>
          </cell>
          <cell r="T58">
            <v>6222497.047211865</v>
          </cell>
          <cell r="U58">
            <v>0</v>
          </cell>
          <cell r="V58">
            <v>0</v>
          </cell>
          <cell r="W58" t="str">
            <v xml:space="preserve"> </v>
          </cell>
          <cell r="X58">
            <v>0</v>
          </cell>
          <cell r="Y58">
            <v>0</v>
          </cell>
          <cell r="Z58">
            <v>6222497.047211865</v>
          </cell>
          <cell r="AA58">
            <v>2.0067900850356115E-2</v>
          </cell>
          <cell r="AB58">
            <v>0</v>
          </cell>
          <cell r="AC58">
            <v>6222497.047211865</v>
          </cell>
          <cell r="AD58" t="str">
            <v xml:space="preserve"> </v>
          </cell>
          <cell r="AE58">
            <v>0</v>
          </cell>
          <cell r="AF58"/>
          <cell r="AG58" t="str">
            <v xml:space="preserve"> </v>
          </cell>
          <cell r="AH58">
            <v>6222497.047211865</v>
          </cell>
          <cell r="AI58">
            <v>0</v>
          </cell>
          <cell r="AJ58">
            <v>0</v>
          </cell>
          <cell r="AK58" t="str">
            <v xml:space="preserve"> </v>
          </cell>
          <cell r="AL58">
            <v>0</v>
          </cell>
          <cell r="AM58">
            <v>0</v>
          </cell>
          <cell r="AN58">
            <v>6222497.047211865</v>
          </cell>
          <cell r="AO58">
            <v>2.0151737578916633E-2</v>
          </cell>
          <cell r="AP58">
            <v>12245.453044763164</v>
          </cell>
          <cell r="AQ58">
            <v>6234742.5</v>
          </cell>
        </row>
        <row r="59">
          <cell r="B59">
            <v>190184</v>
          </cell>
          <cell r="C59">
            <v>3</v>
          </cell>
          <cell r="D59">
            <v>5</v>
          </cell>
          <cell r="E59">
            <v>3494490</v>
          </cell>
          <cell r="F59">
            <v>0</v>
          </cell>
          <cell r="G59"/>
          <cell r="H59" t="b">
            <v>0</v>
          </cell>
          <cell r="I59">
            <v>0</v>
          </cell>
          <cell r="J59"/>
          <cell r="K59"/>
          <cell r="L59">
            <v>392696</v>
          </cell>
          <cell r="M59">
            <v>0.60828309897065103</v>
          </cell>
          <cell r="N59">
            <v>238870.33983337876</v>
          </cell>
          <cell r="O59">
            <v>0</v>
          </cell>
          <cell r="P59">
            <v>0</v>
          </cell>
          <cell r="Q59">
            <v>0</v>
          </cell>
          <cell r="R59">
            <v>238870.33983337876</v>
          </cell>
          <cell r="S59" t="str">
            <v xml:space="preserve"> </v>
          </cell>
          <cell r="T59">
            <v>238870.33983337876</v>
          </cell>
          <cell r="U59">
            <v>0</v>
          </cell>
          <cell r="V59">
            <v>0</v>
          </cell>
          <cell r="W59" t="str">
            <v xml:space="preserve"> </v>
          </cell>
          <cell r="X59">
            <v>0</v>
          </cell>
          <cell r="Y59">
            <v>0</v>
          </cell>
          <cell r="Z59">
            <v>238870.33983337876</v>
          </cell>
          <cell r="AA59">
            <v>7.7037020017791931E-4</v>
          </cell>
          <cell r="AB59">
            <v>0</v>
          </cell>
          <cell r="AC59">
            <v>238870.33983337876</v>
          </cell>
          <cell r="AD59" t="str">
            <v xml:space="preserve"> </v>
          </cell>
          <cell r="AE59">
            <v>238870.33983337876</v>
          </cell>
          <cell r="AF59">
            <v>9.9549598177127344E-2</v>
          </cell>
          <cell r="AG59">
            <v>126347.67494248928</v>
          </cell>
          <cell r="AH59">
            <v>126347.67494248928</v>
          </cell>
          <cell r="AI59">
            <v>0</v>
          </cell>
          <cell r="AJ59">
            <v>0</v>
          </cell>
          <cell r="AK59" t="str">
            <v xml:space="preserve"> </v>
          </cell>
          <cell r="AL59">
            <v>0</v>
          </cell>
          <cell r="AM59">
            <v>112522.66489088949</v>
          </cell>
          <cell r="AN59">
            <v>0</v>
          </cell>
          <cell r="AO59" t="str">
            <v xml:space="preserve"> </v>
          </cell>
          <cell r="AP59">
            <v>0</v>
          </cell>
          <cell r="AQ59">
            <v>126347.67</v>
          </cell>
        </row>
        <row r="60">
          <cell r="B60">
            <v>301155</v>
          </cell>
          <cell r="C60">
            <v>3</v>
          </cell>
          <cell r="D60">
            <v>4</v>
          </cell>
          <cell r="E60">
            <v>6755279</v>
          </cell>
          <cell r="F60">
            <v>0</v>
          </cell>
          <cell r="G60"/>
          <cell r="H60" t="b">
            <v>0</v>
          </cell>
          <cell r="I60">
            <v>0</v>
          </cell>
          <cell r="J60"/>
          <cell r="K60"/>
          <cell r="L60">
            <v>2826250</v>
          </cell>
          <cell r="M60">
            <v>0.60828309897065103</v>
          </cell>
          <cell r="N60">
            <v>1719160.1084658024</v>
          </cell>
          <cell r="O60">
            <v>0</v>
          </cell>
          <cell r="P60">
            <v>0</v>
          </cell>
          <cell r="Q60">
            <v>0</v>
          </cell>
          <cell r="R60">
            <v>1719160.1084658024</v>
          </cell>
          <cell r="S60" t="str">
            <v xml:space="preserve"> </v>
          </cell>
          <cell r="T60">
            <v>1719160.1084658024</v>
          </cell>
          <cell r="U60">
            <v>0</v>
          </cell>
          <cell r="V60">
            <v>0</v>
          </cell>
          <cell r="W60" t="str">
            <v xml:space="preserve"> </v>
          </cell>
          <cell r="X60">
            <v>0</v>
          </cell>
          <cell r="Y60">
            <v>0</v>
          </cell>
          <cell r="Z60">
            <v>1719160.1084658024</v>
          </cell>
          <cell r="AA60">
            <v>5.5443874606638322E-3</v>
          </cell>
          <cell r="AB60">
            <v>0</v>
          </cell>
          <cell r="AC60">
            <v>1719160.1084658024</v>
          </cell>
          <cell r="AD60" t="str">
            <v xml:space="preserve"> </v>
          </cell>
          <cell r="AE60">
            <v>0</v>
          </cell>
          <cell r="AF60"/>
          <cell r="AG60" t="str">
            <v xml:space="preserve"> </v>
          </cell>
          <cell r="AH60">
            <v>1719160.1084658024</v>
          </cell>
          <cell r="AI60">
            <v>0</v>
          </cell>
          <cell r="AJ60">
            <v>0</v>
          </cell>
          <cell r="AK60" t="str">
            <v xml:space="preserve"> </v>
          </cell>
          <cell r="AL60">
            <v>0</v>
          </cell>
          <cell r="AM60">
            <v>0</v>
          </cell>
          <cell r="AN60">
            <v>1719160.1084658024</v>
          </cell>
          <cell r="AO60">
            <v>5.5675499882266374E-3</v>
          </cell>
          <cell r="AP60">
            <v>3383.1907391712989</v>
          </cell>
          <cell r="AQ60">
            <v>1722543.3</v>
          </cell>
        </row>
        <row r="61">
          <cell r="B61">
            <v>190197</v>
          </cell>
          <cell r="C61">
            <v>3</v>
          </cell>
          <cell r="D61">
            <v>4</v>
          </cell>
          <cell r="E61">
            <v>15657813</v>
          </cell>
          <cell r="F61">
            <v>0</v>
          </cell>
          <cell r="G61"/>
          <cell r="H61" t="b">
            <v>0</v>
          </cell>
          <cell r="I61">
            <v>0</v>
          </cell>
          <cell r="J61"/>
          <cell r="K61"/>
          <cell r="L61">
            <v>12984788</v>
          </cell>
          <cell r="M61">
            <v>0.60828309897065103</v>
          </cell>
          <cell r="N61">
            <v>7898427.0841169218</v>
          </cell>
          <cell r="O61">
            <v>0</v>
          </cell>
          <cell r="P61">
            <v>0</v>
          </cell>
          <cell r="Q61">
            <v>0</v>
          </cell>
          <cell r="R61">
            <v>7898427.0841169218</v>
          </cell>
          <cell r="S61" t="str">
            <v xml:space="preserve"> </v>
          </cell>
          <cell r="T61">
            <v>7898427.0841169218</v>
          </cell>
          <cell r="U61">
            <v>0</v>
          </cell>
          <cell r="V61">
            <v>0</v>
          </cell>
          <cell r="W61" t="str">
            <v xml:space="preserve"> </v>
          </cell>
          <cell r="X61">
            <v>0</v>
          </cell>
          <cell r="Y61">
            <v>0</v>
          </cell>
          <cell r="Z61">
            <v>7898427.0841169218</v>
          </cell>
          <cell r="AA61">
            <v>2.5472868913428821E-2</v>
          </cell>
          <cell r="AB61">
            <v>0</v>
          </cell>
          <cell r="AC61">
            <v>7898427.0841169218</v>
          </cell>
          <cell r="AD61" t="str">
            <v xml:space="preserve"> </v>
          </cell>
          <cell r="AE61">
            <v>0</v>
          </cell>
          <cell r="AF61"/>
          <cell r="AG61" t="str">
            <v xml:space="preserve"> </v>
          </cell>
          <cell r="AH61">
            <v>7898427.0841169218</v>
          </cell>
          <cell r="AI61">
            <v>0</v>
          </cell>
          <cell r="AJ61">
            <v>0</v>
          </cell>
          <cell r="AK61" t="str">
            <v xml:space="preserve"> </v>
          </cell>
          <cell r="AL61">
            <v>0</v>
          </cell>
          <cell r="AM61">
            <v>0</v>
          </cell>
          <cell r="AN61">
            <v>7898427.0841169218</v>
          </cell>
          <cell r="AO61">
            <v>2.5579285723671078E-2</v>
          </cell>
          <cell r="AP61">
            <v>15543.569928952715</v>
          </cell>
          <cell r="AQ61">
            <v>7913970.6500000004</v>
          </cell>
        </row>
        <row r="62">
          <cell r="B62">
            <v>361323</v>
          </cell>
          <cell r="C62">
            <v>3</v>
          </cell>
          <cell r="D62">
            <v>3</v>
          </cell>
          <cell r="E62">
            <v>28391461</v>
          </cell>
          <cell r="F62">
            <v>0</v>
          </cell>
          <cell r="G62"/>
          <cell r="H62" t="b">
            <v>0</v>
          </cell>
          <cell r="I62">
            <v>0</v>
          </cell>
          <cell r="J62"/>
          <cell r="K62"/>
          <cell r="L62">
            <v>17797070</v>
          </cell>
          <cell r="M62">
            <v>0.60828309897065103</v>
          </cell>
          <cell r="N62">
            <v>10825656.892197603</v>
          </cell>
          <cell r="O62">
            <v>0</v>
          </cell>
          <cell r="P62">
            <v>0</v>
          </cell>
          <cell r="Q62">
            <v>0</v>
          </cell>
          <cell r="R62">
            <v>10825656.892197603</v>
          </cell>
          <cell r="S62" t="str">
            <v xml:space="preserve"> </v>
          </cell>
          <cell r="T62">
            <v>10825656.892197603</v>
          </cell>
          <cell r="U62">
            <v>0</v>
          </cell>
          <cell r="V62">
            <v>0</v>
          </cell>
          <cell r="W62" t="str">
            <v xml:space="preserve"> </v>
          </cell>
          <cell r="X62">
            <v>0</v>
          </cell>
          <cell r="Y62">
            <v>0</v>
          </cell>
          <cell r="Z62">
            <v>10825656.892197603</v>
          </cell>
          <cell r="AA62">
            <v>3.491334869334152E-2</v>
          </cell>
          <cell r="AB62">
            <v>0</v>
          </cell>
          <cell r="AC62">
            <v>10825656.892197603</v>
          </cell>
          <cell r="AD62" t="str">
            <v xml:space="preserve"> </v>
          </cell>
          <cell r="AE62">
            <v>0</v>
          </cell>
          <cell r="AF62"/>
          <cell r="AG62" t="str">
            <v xml:space="preserve"> </v>
          </cell>
          <cell r="AH62">
            <v>10825656.892197603</v>
          </cell>
          <cell r="AI62">
            <v>0</v>
          </cell>
          <cell r="AJ62">
            <v>0</v>
          </cell>
          <cell r="AK62" t="str">
            <v xml:space="preserve"> </v>
          </cell>
          <cell r="AL62">
            <v>0</v>
          </cell>
          <cell r="AM62">
            <v>0</v>
          </cell>
          <cell r="AN62">
            <v>10825656.892197603</v>
          </cell>
          <cell r="AO62">
            <v>3.5059204553372358E-2</v>
          </cell>
          <cell r="AP62">
            <v>21304.160073731389</v>
          </cell>
          <cell r="AQ62">
            <v>10846961.050000001</v>
          </cell>
        </row>
        <row r="63">
          <cell r="B63">
            <v>70924</v>
          </cell>
          <cell r="C63">
            <v>1</v>
          </cell>
          <cell r="D63">
            <v>3</v>
          </cell>
          <cell r="E63">
            <v>179227993</v>
          </cell>
          <cell r="F63">
            <v>0</v>
          </cell>
          <cell r="G63"/>
          <cell r="H63" t="b">
            <v>0</v>
          </cell>
          <cell r="I63">
            <v>0</v>
          </cell>
          <cell r="J63"/>
          <cell r="K63"/>
          <cell r="L63">
            <v>0</v>
          </cell>
          <cell r="M63">
            <v>0</v>
          </cell>
          <cell r="N63">
            <v>0</v>
          </cell>
          <cell r="O63">
            <v>23220806</v>
          </cell>
          <cell r="P63">
            <v>1.1895022727818083</v>
          </cell>
          <cell r="Q63">
            <v>27621201.512825452</v>
          </cell>
          <cell r="R63">
            <v>27621201.512825452</v>
          </cell>
          <cell r="S63" t="str">
            <v xml:space="preserve"> </v>
          </cell>
          <cell r="T63">
            <v>27621201.512825452</v>
          </cell>
          <cell r="U63">
            <v>0</v>
          </cell>
          <cell r="V63">
            <v>27621201.512825452</v>
          </cell>
          <cell r="W63">
            <v>2.1664066195087223E-2</v>
          </cell>
          <cell r="X63">
            <v>0</v>
          </cell>
          <cell r="Y63">
            <v>0</v>
          </cell>
          <cell r="Z63">
            <v>0</v>
          </cell>
          <cell r="AA63" t="str">
            <v xml:space="preserve"> </v>
          </cell>
          <cell r="AB63">
            <v>0</v>
          </cell>
          <cell r="AC63">
            <v>27621201.512825452</v>
          </cell>
          <cell r="AD63" t="str">
            <v xml:space="preserve"> </v>
          </cell>
          <cell r="AE63">
            <v>0</v>
          </cell>
          <cell r="AF63"/>
          <cell r="AG63" t="str">
            <v xml:space="preserve"> </v>
          </cell>
          <cell r="AH63">
            <v>27621201.512825452</v>
          </cell>
          <cell r="AI63">
            <v>0</v>
          </cell>
          <cell r="AJ63">
            <v>27621201.512825452</v>
          </cell>
          <cell r="AK63">
            <v>2.1682935373941347E-2</v>
          </cell>
          <cell r="AL63">
            <v>11332.699549747795</v>
          </cell>
          <cell r="AM63">
            <v>0</v>
          </cell>
          <cell r="AN63">
            <v>0</v>
          </cell>
          <cell r="AO63" t="str">
            <v xml:space="preserve"> </v>
          </cell>
          <cell r="AP63">
            <v>0</v>
          </cell>
          <cell r="AQ63">
            <v>27632534.210000001</v>
          </cell>
        </row>
        <row r="64">
          <cell r="B64">
            <v>190230</v>
          </cell>
          <cell r="C64">
            <v>3</v>
          </cell>
          <cell r="D64">
            <v>3</v>
          </cell>
          <cell r="E64">
            <v>28216109</v>
          </cell>
          <cell r="F64">
            <v>0</v>
          </cell>
          <cell r="G64"/>
          <cell r="H64" t="b">
            <v>0</v>
          </cell>
          <cell r="I64">
            <v>0</v>
          </cell>
          <cell r="J64"/>
          <cell r="K64"/>
          <cell r="L64">
            <v>3491649</v>
          </cell>
          <cell r="M64">
            <v>0.60828309897065103</v>
          </cell>
          <cell r="N64">
            <v>2123911.0742377746</v>
          </cell>
          <cell r="O64">
            <v>0</v>
          </cell>
          <cell r="P64">
            <v>0</v>
          </cell>
          <cell r="Q64">
            <v>0</v>
          </cell>
          <cell r="R64">
            <v>2123911.0742377746</v>
          </cell>
          <cell r="S64" t="str">
            <v xml:space="preserve"> </v>
          </cell>
          <cell r="T64">
            <v>2123911.0742377746</v>
          </cell>
          <cell r="U64">
            <v>0</v>
          </cell>
          <cell r="V64">
            <v>0</v>
          </cell>
          <cell r="W64" t="str">
            <v xml:space="preserve"> </v>
          </cell>
          <cell r="X64">
            <v>0</v>
          </cell>
          <cell r="Y64">
            <v>0</v>
          </cell>
          <cell r="Z64">
            <v>2123911.0742377746</v>
          </cell>
          <cell r="AA64">
            <v>6.8497319531674161E-3</v>
          </cell>
          <cell r="AB64">
            <v>0</v>
          </cell>
          <cell r="AC64">
            <v>2123911.0742377746</v>
          </cell>
          <cell r="AD64" t="str">
            <v xml:space="preserve"> </v>
          </cell>
          <cell r="AE64">
            <v>0</v>
          </cell>
          <cell r="AF64"/>
          <cell r="AG64" t="str">
            <v xml:space="preserve"> </v>
          </cell>
          <cell r="AH64">
            <v>2123911.0742377746</v>
          </cell>
          <cell r="AI64">
            <v>0</v>
          </cell>
          <cell r="AJ64">
            <v>0</v>
          </cell>
          <cell r="AK64" t="str">
            <v xml:space="preserve"> </v>
          </cell>
          <cell r="AL64">
            <v>0</v>
          </cell>
          <cell r="AM64">
            <v>0</v>
          </cell>
          <cell r="AN64">
            <v>2123911.0742377746</v>
          </cell>
          <cell r="AO64">
            <v>6.878347757219478E-3</v>
          </cell>
          <cell r="AP64">
            <v>4179.7132459041932</v>
          </cell>
          <cell r="AQ64">
            <v>2128090.79</v>
          </cell>
        </row>
        <row r="65">
          <cell r="B65">
            <v>150706</v>
          </cell>
          <cell r="C65">
            <v>3</v>
          </cell>
          <cell r="D65">
            <v>3</v>
          </cell>
          <cell r="E65">
            <v>10048754</v>
          </cell>
          <cell r="F65">
            <v>0</v>
          </cell>
          <cell r="G65"/>
          <cell r="H65" t="b">
            <v>0</v>
          </cell>
          <cell r="I65">
            <v>0</v>
          </cell>
          <cell r="J65"/>
          <cell r="K65"/>
          <cell r="L65">
            <v>2833299</v>
          </cell>
          <cell r="M65">
            <v>0.60828309897065103</v>
          </cell>
          <cell r="N65">
            <v>1723447.8960304465</v>
          </cell>
          <cell r="O65">
            <v>0</v>
          </cell>
          <cell r="P65">
            <v>0</v>
          </cell>
          <cell r="Q65">
            <v>0</v>
          </cell>
          <cell r="R65">
            <v>1723447.8960304465</v>
          </cell>
          <cell r="S65" t="str">
            <v xml:space="preserve"> </v>
          </cell>
          <cell r="T65">
            <v>1723447.8960304465</v>
          </cell>
          <cell r="U65">
            <v>0</v>
          </cell>
          <cell r="V65">
            <v>0</v>
          </cell>
          <cell r="W65" t="str">
            <v xml:space="preserve"> </v>
          </cell>
          <cell r="X65">
            <v>0</v>
          </cell>
          <cell r="Y65">
            <v>0</v>
          </cell>
          <cell r="Z65">
            <v>1723447.8960304465</v>
          </cell>
          <cell r="AA65">
            <v>5.5582158152716063E-3</v>
          </cell>
          <cell r="AB65">
            <v>0</v>
          </cell>
          <cell r="AC65">
            <v>1723447.8960304465</v>
          </cell>
          <cell r="AD65" t="str">
            <v xml:space="preserve"> </v>
          </cell>
          <cell r="AE65">
            <v>0</v>
          </cell>
          <cell r="AF65"/>
          <cell r="AG65" t="str">
            <v xml:space="preserve"> </v>
          </cell>
          <cell r="AH65">
            <v>1723447.8960304465</v>
          </cell>
          <cell r="AI65">
            <v>0</v>
          </cell>
          <cell r="AJ65">
            <v>0</v>
          </cell>
          <cell r="AK65" t="str">
            <v xml:space="preserve"> </v>
          </cell>
          <cell r="AL65">
            <v>0</v>
          </cell>
          <cell r="AM65">
            <v>0</v>
          </cell>
          <cell r="AN65">
            <v>1723447.8960304465</v>
          </cell>
          <cell r="AO65">
            <v>5.5814361129031551E-3</v>
          </cell>
          <cell r="AP65">
            <v>3391.6288148972317</v>
          </cell>
          <cell r="AQ65">
            <v>1726839.52</v>
          </cell>
        </row>
        <row r="66">
          <cell r="B66">
            <v>190857</v>
          </cell>
          <cell r="C66">
            <v>3</v>
          </cell>
          <cell r="D66">
            <v>4</v>
          </cell>
          <cell r="E66">
            <v>5533195</v>
          </cell>
          <cell r="F66">
            <v>0</v>
          </cell>
          <cell r="G66"/>
          <cell r="H66" t="b">
            <v>0</v>
          </cell>
          <cell r="I66">
            <v>0</v>
          </cell>
          <cell r="J66"/>
          <cell r="K66"/>
          <cell r="L66">
            <v>67780</v>
          </cell>
          <cell r="M66">
            <v>0.60828309897065103</v>
          </cell>
          <cell r="N66">
            <v>41229.428448230727</v>
          </cell>
          <cell r="O66">
            <v>0</v>
          </cell>
          <cell r="P66">
            <v>0</v>
          </cell>
          <cell r="Q66">
            <v>0</v>
          </cell>
          <cell r="R66">
            <v>41229.428448230727</v>
          </cell>
          <cell r="S66" t="str">
            <v xml:space="preserve"> </v>
          </cell>
          <cell r="T66">
            <v>41229.428448230727</v>
          </cell>
          <cell r="U66">
            <v>0</v>
          </cell>
          <cell r="V66">
            <v>0</v>
          </cell>
          <cell r="W66" t="str">
            <v xml:space="preserve"> </v>
          </cell>
          <cell r="X66">
            <v>0</v>
          </cell>
          <cell r="Y66">
            <v>0</v>
          </cell>
          <cell r="Z66">
            <v>41229.428448230727</v>
          </cell>
          <cell r="AA66">
            <v>1.3296721170589812E-4</v>
          </cell>
          <cell r="AB66">
            <v>0</v>
          </cell>
          <cell r="AC66">
            <v>41229.428448230727</v>
          </cell>
          <cell r="AD66" t="str">
            <v xml:space="preserve"> </v>
          </cell>
          <cell r="AE66">
            <v>0</v>
          </cell>
          <cell r="AF66"/>
          <cell r="AG66" t="str">
            <v xml:space="preserve"> </v>
          </cell>
          <cell r="AH66">
            <v>41229.428448230727</v>
          </cell>
          <cell r="AI66">
            <v>0</v>
          </cell>
          <cell r="AJ66">
            <v>0</v>
          </cell>
          <cell r="AK66" t="str">
            <v xml:space="preserve"> </v>
          </cell>
          <cell r="AL66">
            <v>0</v>
          </cell>
          <cell r="AM66">
            <v>0</v>
          </cell>
          <cell r="AN66">
            <v>41229.428448230727</v>
          </cell>
          <cell r="AO66">
            <v>1.3352270259248174E-4</v>
          </cell>
          <cell r="AP66">
            <v>81.136724741629592</v>
          </cell>
          <cell r="AQ66">
            <v>41310.57</v>
          </cell>
        </row>
        <row r="67">
          <cell r="B67">
            <v>500852</v>
          </cell>
          <cell r="C67">
            <v>3</v>
          </cell>
          <cell r="D67">
            <v>3</v>
          </cell>
          <cell r="E67">
            <v>21644503</v>
          </cell>
          <cell r="F67">
            <v>0</v>
          </cell>
          <cell r="G67"/>
          <cell r="H67" t="b">
            <v>0</v>
          </cell>
          <cell r="I67">
            <v>0</v>
          </cell>
          <cell r="J67"/>
          <cell r="K67"/>
          <cell r="L67">
            <v>8867774</v>
          </cell>
          <cell r="M67">
            <v>0.60828309897065103</v>
          </cell>
          <cell r="N67">
            <v>5394117.049691366</v>
          </cell>
          <cell r="O67">
            <v>0</v>
          </cell>
          <cell r="P67">
            <v>0</v>
          </cell>
          <cell r="Q67">
            <v>0</v>
          </cell>
          <cell r="R67">
            <v>5394117.049691366</v>
          </cell>
          <cell r="S67" t="str">
            <v xml:space="preserve"> </v>
          </cell>
          <cell r="T67">
            <v>5394117.049691366</v>
          </cell>
          <cell r="U67">
            <v>0</v>
          </cell>
          <cell r="V67">
            <v>0</v>
          </cell>
          <cell r="W67" t="str">
            <v xml:space="preserve"> </v>
          </cell>
          <cell r="X67">
            <v>0</v>
          </cell>
          <cell r="Y67">
            <v>0</v>
          </cell>
          <cell r="Z67">
            <v>5394117.049691366</v>
          </cell>
          <cell r="AA67">
            <v>1.7396329047182933E-2</v>
          </cell>
          <cell r="AB67">
            <v>0</v>
          </cell>
          <cell r="AC67">
            <v>5394117.049691366</v>
          </cell>
          <cell r="AD67" t="str">
            <v xml:space="preserve"> </v>
          </cell>
          <cell r="AE67">
            <v>0</v>
          </cell>
          <cell r="AF67"/>
          <cell r="AG67" t="str">
            <v xml:space="preserve"> </v>
          </cell>
          <cell r="AH67">
            <v>5394117.049691366</v>
          </cell>
          <cell r="AI67">
            <v>0</v>
          </cell>
          <cell r="AJ67">
            <v>0</v>
          </cell>
          <cell r="AK67" t="str">
            <v xml:space="preserve"> </v>
          </cell>
          <cell r="AL67">
            <v>0</v>
          </cell>
          <cell r="AM67">
            <v>0</v>
          </cell>
          <cell r="AN67">
            <v>5394117.049691366</v>
          </cell>
          <cell r="AO67">
            <v>1.7469004875469787E-2</v>
          </cell>
          <cell r="AP67">
            <v>10615.257275139858</v>
          </cell>
          <cell r="AQ67">
            <v>5404732.3099999996</v>
          </cell>
        </row>
        <row r="68">
          <cell r="B68">
            <v>240853</v>
          </cell>
          <cell r="C68">
            <v>3</v>
          </cell>
          <cell r="D68">
            <v>4</v>
          </cell>
          <cell r="E68">
            <v>655456</v>
          </cell>
          <cell r="F68">
            <v>0</v>
          </cell>
          <cell r="G68"/>
          <cell r="H68" t="b">
            <v>0</v>
          </cell>
          <cell r="I68">
            <v>0</v>
          </cell>
          <cell r="J68"/>
          <cell r="K68"/>
          <cell r="L68">
            <v>7292</v>
          </cell>
          <cell r="M68">
            <v>0.60828309897065103</v>
          </cell>
          <cell r="N68">
            <v>4435.6003576939875</v>
          </cell>
          <cell r="O68">
            <v>0</v>
          </cell>
          <cell r="P68">
            <v>0</v>
          </cell>
          <cell r="Q68">
            <v>0</v>
          </cell>
          <cell r="R68">
            <v>4435.6003576939875</v>
          </cell>
          <cell r="S68" t="str">
            <v xml:space="preserve"> </v>
          </cell>
          <cell r="T68">
            <v>4435.6003576939875</v>
          </cell>
          <cell r="U68">
            <v>0</v>
          </cell>
          <cell r="V68">
            <v>0</v>
          </cell>
          <cell r="W68" t="str">
            <v xml:space="preserve"> </v>
          </cell>
          <cell r="X68">
            <v>0</v>
          </cell>
          <cell r="Y68">
            <v>0</v>
          </cell>
          <cell r="Z68">
            <v>4435.6003576939875</v>
          </cell>
          <cell r="AA68">
            <v>1.4305059128937875E-5</v>
          </cell>
          <cell r="AB68">
            <v>0</v>
          </cell>
          <cell r="AC68">
            <v>4435.6003576939875</v>
          </cell>
          <cell r="AD68" t="str">
            <v xml:space="preserve"> </v>
          </cell>
          <cell r="AE68">
            <v>0</v>
          </cell>
          <cell r="AF68"/>
          <cell r="AG68" t="str">
            <v xml:space="preserve"> </v>
          </cell>
          <cell r="AH68">
            <v>4435.6003576939875</v>
          </cell>
          <cell r="AI68">
            <v>0</v>
          </cell>
          <cell r="AJ68">
            <v>0</v>
          </cell>
          <cell r="AK68" t="str">
            <v xml:space="preserve"> </v>
          </cell>
          <cell r="AL68">
            <v>0</v>
          </cell>
          <cell r="AM68">
            <v>0</v>
          </cell>
          <cell r="AN68">
            <v>4435.6003576939875</v>
          </cell>
          <cell r="AO68">
            <v>1.4364820703811992E-5</v>
          </cell>
          <cell r="AP68">
            <v>8.7289612985535996</v>
          </cell>
          <cell r="AQ68">
            <v>4444.33</v>
          </cell>
        </row>
        <row r="69">
          <cell r="B69">
            <v>190256</v>
          </cell>
          <cell r="C69">
            <v>3</v>
          </cell>
          <cell r="D69">
            <v>3</v>
          </cell>
          <cell r="E69">
            <v>7592644</v>
          </cell>
          <cell r="F69">
            <v>0</v>
          </cell>
          <cell r="G69"/>
          <cell r="H69" t="b">
            <v>0</v>
          </cell>
          <cell r="I69">
            <v>0</v>
          </cell>
          <cell r="J69"/>
          <cell r="K69"/>
          <cell r="L69">
            <v>4468583</v>
          </cell>
          <cell r="M69">
            <v>0.60828309897065103</v>
          </cell>
          <cell r="N69">
            <v>2718163.5152475685</v>
          </cell>
          <cell r="O69">
            <v>0</v>
          </cell>
          <cell r="P69">
            <v>0</v>
          </cell>
          <cell r="Q69">
            <v>0</v>
          </cell>
          <cell r="R69">
            <v>2718163.5152475685</v>
          </cell>
          <cell r="S69" t="str">
            <v xml:space="preserve"> </v>
          </cell>
          <cell r="T69">
            <v>2718163.5152475685</v>
          </cell>
          <cell r="U69">
            <v>0</v>
          </cell>
          <cell r="V69">
            <v>0</v>
          </cell>
          <cell r="W69" t="str">
            <v xml:space="preserve"> </v>
          </cell>
          <cell r="X69">
            <v>0</v>
          </cell>
          <cell r="Y69">
            <v>0</v>
          </cell>
          <cell r="Z69">
            <v>2718163.5152475685</v>
          </cell>
          <cell r="AA69">
            <v>8.76622929752696E-3</v>
          </cell>
          <cell r="AB69">
            <v>0</v>
          </cell>
          <cell r="AC69">
            <v>2718163.5152475685</v>
          </cell>
          <cell r="AD69" t="str">
            <v xml:space="preserve"> </v>
          </cell>
          <cell r="AE69">
            <v>0</v>
          </cell>
          <cell r="AF69"/>
          <cell r="AG69" t="str">
            <v xml:space="preserve"> </v>
          </cell>
          <cell r="AH69">
            <v>2718163.5152475685</v>
          </cell>
          <cell r="AI69">
            <v>0</v>
          </cell>
          <cell r="AJ69">
            <v>0</v>
          </cell>
          <cell r="AK69" t="str">
            <v xml:space="preserve"> </v>
          </cell>
          <cell r="AL69">
            <v>0</v>
          </cell>
          <cell r="AM69">
            <v>0</v>
          </cell>
          <cell r="AN69">
            <v>2718163.5152475685</v>
          </cell>
          <cell r="AO69">
            <v>8.802851562685449E-3</v>
          </cell>
          <cell r="AP69">
            <v>5349.1618302762663</v>
          </cell>
          <cell r="AQ69">
            <v>2723512.68</v>
          </cell>
        </row>
        <row r="70">
          <cell r="B70">
            <v>190328</v>
          </cell>
          <cell r="C70">
            <v>3</v>
          </cell>
          <cell r="D70">
            <v>3</v>
          </cell>
          <cell r="E70">
            <v>4381295</v>
          </cell>
          <cell r="F70">
            <v>0</v>
          </cell>
          <cell r="G70"/>
          <cell r="H70" t="b">
            <v>0</v>
          </cell>
          <cell r="I70">
            <v>0</v>
          </cell>
          <cell r="J70"/>
          <cell r="K70"/>
          <cell r="L70">
            <v>2135099</v>
          </cell>
          <cell r="M70">
            <v>0.60828309897065103</v>
          </cell>
          <cell r="N70">
            <v>1298744.636329138</v>
          </cell>
          <cell r="O70">
            <v>0</v>
          </cell>
          <cell r="P70">
            <v>0</v>
          </cell>
          <cell r="Q70">
            <v>0</v>
          </cell>
          <cell r="R70">
            <v>1298744.636329138</v>
          </cell>
          <cell r="S70" t="str">
            <v xml:space="preserve"> </v>
          </cell>
          <cell r="T70">
            <v>1298744.636329138</v>
          </cell>
          <cell r="U70">
            <v>0</v>
          </cell>
          <cell r="V70">
            <v>0</v>
          </cell>
          <cell r="W70" t="str">
            <v xml:space="preserve"> </v>
          </cell>
          <cell r="X70">
            <v>0</v>
          </cell>
          <cell r="Y70">
            <v>0</v>
          </cell>
          <cell r="Z70">
            <v>1298744.636329138</v>
          </cell>
          <cell r="AA70">
            <v>4.1885240593988104E-3</v>
          </cell>
          <cell r="AB70">
            <v>0</v>
          </cell>
          <cell r="AC70">
            <v>1298744.636329138</v>
          </cell>
          <cell r="AD70" t="str">
            <v xml:space="preserve"> </v>
          </cell>
          <cell r="AE70">
            <v>0</v>
          </cell>
          <cell r="AF70"/>
          <cell r="AG70" t="str">
            <v xml:space="preserve"> </v>
          </cell>
          <cell r="AH70">
            <v>1298744.636329138</v>
          </cell>
          <cell r="AI70">
            <v>0</v>
          </cell>
          <cell r="AJ70">
            <v>0</v>
          </cell>
          <cell r="AK70" t="str">
            <v xml:space="preserve"> </v>
          </cell>
          <cell r="AL70">
            <v>0</v>
          </cell>
          <cell r="AM70">
            <v>0</v>
          </cell>
          <cell r="AN70">
            <v>1298744.636329138</v>
          </cell>
          <cell r="AO70">
            <v>4.2060222599956494E-3</v>
          </cell>
          <cell r="AP70">
            <v>2555.8415441004513</v>
          </cell>
          <cell r="AQ70">
            <v>1301300.48</v>
          </cell>
        </row>
        <row r="71">
          <cell r="B71">
            <v>130699</v>
          </cell>
          <cell r="C71">
            <v>1</v>
          </cell>
          <cell r="D71">
            <v>3</v>
          </cell>
          <cell r="E71">
            <v>20271255</v>
          </cell>
          <cell r="F71">
            <v>0</v>
          </cell>
          <cell r="G71"/>
          <cell r="H71" t="b">
            <v>0</v>
          </cell>
          <cell r="I71">
            <v>0</v>
          </cell>
          <cell r="J71"/>
          <cell r="K71"/>
          <cell r="L71">
            <v>0</v>
          </cell>
          <cell r="M71">
            <v>0</v>
          </cell>
          <cell r="N71">
            <v>0</v>
          </cell>
          <cell r="O71">
            <v>3711338</v>
          </cell>
          <cell r="P71">
            <v>1.1895022727818083</v>
          </cell>
          <cell r="Q71">
            <v>4414644.9860614911</v>
          </cell>
          <cell r="R71">
            <v>4414644.9860614911</v>
          </cell>
          <cell r="S71" t="str">
            <v xml:space="preserve"> </v>
          </cell>
          <cell r="T71">
            <v>4414644.9860614911</v>
          </cell>
          <cell r="U71">
            <v>0</v>
          </cell>
          <cell r="V71">
            <v>4414644.9860614911</v>
          </cell>
          <cell r="W71">
            <v>3.462527188089105E-3</v>
          </cell>
          <cell r="X71">
            <v>0</v>
          </cell>
          <cell r="Y71">
            <v>0</v>
          </cell>
          <cell r="Z71">
            <v>0</v>
          </cell>
          <cell r="AA71" t="str">
            <v xml:space="preserve"> </v>
          </cell>
          <cell r="AB71">
            <v>0</v>
          </cell>
          <cell r="AC71">
            <v>4414644.9860614911</v>
          </cell>
          <cell r="AD71" t="str">
            <v xml:space="preserve"> </v>
          </cell>
          <cell r="AE71">
            <v>0</v>
          </cell>
          <cell r="AF71"/>
          <cell r="AG71" t="str">
            <v xml:space="preserve"> </v>
          </cell>
          <cell r="AH71">
            <v>4414644.9860614911</v>
          </cell>
          <cell r="AI71">
            <v>0</v>
          </cell>
          <cell r="AJ71">
            <v>4414644.9860614911</v>
          </cell>
          <cell r="AK71">
            <v>3.4655430136599362E-3</v>
          </cell>
          <cell r="AL71">
            <v>1811.2841768525122</v>
          </cell>
          <cell r="AM71">
            <v>0</v>
          </cell>
          <cell r="AN71">
            <v>0</v>
          </cell>
          <cell r="AO71" t="str">
            <v xml:space="preserve"> </v>
          </cell>
          <cell r="AP71">
            <v>0</v>
          </cell>
          <cell r="AQ71">
            <v>4416456.2699999996</v>
          </cell>
        </row>
        <row r="72">
          <cell r="B72">
            <v>301175</v>
          </cell>
          <cell r="C72">
            <v>3</v>
          </cell>
          <cell r="D72">
            <v>3</v>
          </cell>
          <cell r="E72">
            <v>10844160</v>
          </cell>
          <cell r="F72">
            <v>0</v>
          </cell>
          <cell r="G72"/>
          <cell r="H72" t="b">
            <v>0</v>
          </cell>
          <cell r="I72">
            <v>0</v>
          </cell>
          <cell r="J72"/>
          <cell r="K72"/>
          <cell r="L72">
            <v>4971240</v>
          </cell>
          <cell r="M72">
            <v>0.60828309897065103</v>
          </cell>
          <cell r="N72">
            <v>3023921.2729268591</v>
          </cell>
          <cell r="O72">
            <v>0</v>
          </cell>
          <cell r="P72">
            <v>0</v>
          </cell>
          <cell r="Q72">
            <v>0</v>
          </cell>
          <cell r="R72">
            <v>3023921.2729268591</v>
          </cell>
          <cell r="S72" t="str">
            <v xml:space="preserve"> </v>
          </cell>
          <cell r="T72">
            <v>3023921.2729268591</v>
          </cell>
          <cell r="U72">
            <v>0</v>
          </cell>
          <cell r="V72">
            <v>0</v>
          </cell>
          <cell r="W72" t="str">
            <v xml:space="preserve"> </v>
          </cell>
          <cell r="X72">
            <v>0</v>
          </cell>
          <cell r="Y72">
            <v>0</v>
          </cell>
          <cell r="Z72">
            <v>3023921.2729268591</v>
          </cell>
          <cell r="AA72">
            <v>9.7523151596463405E-3</v>
          </cell>
          <cell r="AB72">
            <v>0</v>
          </cell>
          <cell r="AC72">
            <v>3023921.2729268591</v>
          </cell>
          <cell r="AD72" t="str">
            <v xml:space="preserve"> </v>
          </cell>
          <cell r="AE72">
            <v>0</v>
          </cell>
          <cell r="AF72"/>
          <cell r="AG72" t="str">
            <v xml:space="preserve"> </v>
          </cell>
          <cell r="AH72">
            <v>3023921.2729268591</v>
          </cell>
          <cell r="AI72">
            <v>0</v>
          </cell>
          <cell r="AJ72">
            <v>0</v>
          </cell>
          <cell r="AK72" t="str">
            <v xml:space="preserve"> </v>
          </cell>
          <cell r="AL72">
            <v>0</v>
          </cell>
          <cell r="AM72">
            <v>0</v>
          </cell>
          <cell r="AN72">
            <v>3023921.2729268591</v>
          </cell>
          <cell r="AO72">
            <v>9.7930569494813942E-3</v>
          </cell>
          <cell r="AP72">
            <v>5950.8724034313764</v>
          </cell>
          <cell r="AQ72">
            <v>3029872.15</v>
          </cell>
        </row>
        <row r="73">
          <cell r="B73">
            <v>100717</v>
          </cell>
          <cell r="C73">
            <v>4</v>
          </cell>
          <cell r="D73">
            <v>2</v>
          </cell>
          <cell r="E73">
            <v>66280558</v>
          </cell>
          <cell r="F73">
            <v>38785189</v>
          </cell>
          <cell r="G73">
            <v>38785189</v>
          </cell>
          <cell r="H73">
            <v>36337000</v>
          </cell>
          <cell r="I73">
            <v>0</v>
          </cell>
          <cell r="J73"/>
          <cell r="K73"/>
          <cell r="L73">
            <v>0</v>
          </cell>
          <cell r="M73">
            <v>0</v>
          </cell>
          <cell r="N73">
            <v>0</v>
          </cell>
          <cell r="O73">
            <v>0</v>
          </cell>
          <cell r="P73">
            <v>0</v>
          </cell>
          <cell r="Q73">
            <v>0</v>
          </cell>
          <cell r="R73">
            <v>36337000</v>
          </cell>
          <cell r="S73" t="str">
            <v xml:space="preserve"> </v>
          </cell>
          <cell r="T73">
            <v>36337000</v>
          </cell>
          <cell r="U73">
            <v>0</v>
          </cell>
          <cell r="V73">
            <v>0</v>
          </cell>
          <cell r="W73" t="str">
            <v xml:space="preserve"> </v>
          </cell>
          <cell r="X73">
            <v>0</v>
          </cell>
          <cell r="Y73">
            <v>0</v>
          </cell>
          <cell r="Z73">
            <v>0</v>
          </cell>
          <cell r="AA73" t="str">
            <v xml:space="preserve"> </v>
          </cell>
          <cell r="AB73">
            <v>0</v>
          </cell>
          <cell r="AC73">
            <v>36337000</v>
          </cell>
          <cell r="AD73" t="str">
            <v xml:space="preserve"> </v>
          </cell>
          <cell r="AE73">
            <v>0</v>
          </cell>
          <cell r="AF73"/>
          <cell r="AG73" t="str">
            <v xml:space="preserve"> </v>
          </cell>
          <cell r="AH73">
            <v>36337000</v>
          </cell>
          <cell r="AI73">
            <v>0</v>
          </cell>
          <cell r="AJ73">
            <v>0</v>
          </cell>
          <cell r="AK73" t="str">
            <v xml:space="preserve"> </v>
          </cell>
          <cell r="AL73">
            <v>0</v>
          </cell>
          <cell r="AM73">
            <v>0</v>
          </cell>
          <cell r="AN73">
            <v>0</v>
          </cell>
          <cell r="AO73" t="str">
            <v xml:space="preserve"> </v>
          </cell>
          <cell r="AP73">
            <v>0</v>
          </cell>
          <cell r="AQ73">
            <v>36337000</v>
          </cell>
        </row>
        <row r="74">
          <cell r="B74">
            <v>301283</v>
          </cell>
          <cell r="C74">
            <v>3</v>
          </cell>
          <cell r="D74">
            <v>3</v>
          </cell>
          <cell r="E74">
            <v>17876749</v>
          </cell>
          <cell r="F74">
            <v>0</v>
          </cell>
          <cell r="G74"/>
          <cell r="H74" t="b">
            <v>0</v>
          </cell>
          <cell r="I74">
            <v>0</v>
          </cell>
          <cell r="J74"/>
          <cell r="K74"/>
          <cell r="L74">
            <v>12041519</v>
          </cell>
          <cell r="M74">
            <v>0.60828309897065103</v>
          </cell>
          <cell r="N74">
            <v>7324652.4936339743</v>
          </cell>
          <cell r="O74">
            <v>0</v>
          </cell>
          <cell r="P74">
            <v>0</v>
          </cell>
          <cell r="Q74">
            <v>0</v>
          </cell>
          <cell r="R74">
            <v>7324652.4936339743</v>
          </cell>
          <cell r="S74" t="str">
            <v xml:space="preserve"> </v>
          </cell>
          <cell r="T74">
            <v>7324652.4936339743</v>
          </cell>
          <cell r="U74">
            <v>0</v>
          </cell>
          <cell r="V74">
            <v>0</v>
          </cell>
          <cell r="W74" t="str">
            <v xml:space="preserve"> </v>
          </cell>
          <cell r="X74">
            <v>0</v>
          </cell>
          <cell r="Y74">
            <v>0</v>
          </cell>
          <cell r="Z74">
            <v>7324652.4936339743</v>
          </cell>
          <cell r="AA74">
            <v>2.3622413781847075E-2</v>
          </cell>
          <cell r="AB74">
            <v>0</v>
          </cell>
          <cell r="AC74">
            <v>7324652.4936339743</v>
          </cell>
          <cell r="AD74" t="str">
            <v xml:space="preserve"> </v>
          </cell>
          <cell r="AE74">
            <v>0</v>
          </cell>
          <cell r="AF74"/>
          <cell r="AG74" t="str">
            <v xml:space="preserve"> </v>
          </cell>
          <cell r="AH74">
            <v>7324652.4936339743</v>
          </cell>
          <cell r="AI74">
            <v>0</v>
          </cell>
          <cell r="AJ74">
            <v>0</v>
          </cell>
          <cell r="AK74" t="str">
            <v xml:space="preserve"> </v>
          </cell>
          <cell r="AL74">
            <v>0</v>
          </cell>
          <cell r="AM74">
            <v>0</v>
          </cell>
          <cell r="AN74">
            <v>7324652.4936339743</v>
          </cell>
          <cell r="AO74">
            <v>2.3721100032439036E-2</v>
          </cell>
          <cell r="AP74">
            <v>14414.420368458288</v>
          </cell>
          <cell r="AQ74">
            <v>7339066.9100000001</v>
          </cell>
        </row>
        <row r="75">
          <cell r="B75">
            <v>190315</v>
          </cell>
          <cell r="C75">
            <v>3</v>
          </cell>
          <cell r="D75">
            <v>3</v>
          </cell>
          <cell r="E75">
            <v>10792993</v>
          </cell>
          <cell r="F75">
            <v>0</v>
          </cell>
          <cell r="G75"/>
          <cell r="H75" t="b">
            <v>0</v>
          </cell>
          <cell r="I75">
            <v>0</v>
          </cell>
          <cell r="J75"/>
          <cell r="K75"/>
          <cell r="L75">
            <v>8300745</v>
          </cell>
          <cell r="M75">
            <v>0.60828309897065103</v>
          </cell>
          <cell r="N75">
            <v>5049202.8923651371</v>
          </cell>
          <cell r="O75">
            <v>0</v>
          </cell>
          <cell r="P75">
            <v>0</v>
          </cell>
          <cell r="Q75">
            <v>0</v>
          </cell>
          <cell r="R75">
            <v>5049202.8923651371</v>
          </cell>
          <cell r="S75" t="str">
            <v xml:space="preserve"> </v>
          </cell>
          <cell r="T75">
            <v>5049202.8923651371</v>
          </cell>
          <cell r="U75">
            <v>0</v>
          </cell>
          <cell r="V75">
            <v>0</v>
          </cell>
          <cell r="W75" t="str">
            <v xml:space="preserve"> </v>
          </cell>
          <cell r="X75">
            <v>0</v>
          </cell>
          <cell r="Y75">
            <v>0</v>
          </cell>
          <cell r="Z75">
            <v>5049202.8923651371</v>
          </cell>
          <cell r="AA75">
            <v>1.6283961607135963E-2</v>
          </cell>
          <cell r="AB75">
            <v>0</v>
          </cell>
          <cell r="AC75">
            <v>5049202.8923651371</v>
          </cell>
          <cell r="AD75" t="str">
            <v xml:space="preserve"> </v>
          </cell>
          <cell r="AE75">
            <v>0</v>
          </cell>
          <cell r="AF75"/>
          <cell r="AG75" t="str">
            <v xml:space="preserve"> </v>
          </cell>
          <cell r="AH75">
            <v>5049202.8923651371</v>
          </cell>
          <cell r="AI75">
            <v>0</v>
          </cell>
          <cell r="AJ75">
            <v>0</v>
          </cell>
          <cell r="AK75" t="str">
            <v xml:space="preserve"> </v>
          </cell>
          <cell r="AL75">
            <v>0</v>
          </cell>
          <cell r="AM75">
            <v>0</v>
          </cell>
          <cell r="AN75">
            <v>5049202.8923651371</v>
          </cell>
          <cell r="AO75">
            <v>1.6351990350118469E-2</v>
          </cell>
          <cell r="AP75">
            <v>9936.489557619625</v>
          </cell>
          <cell r="AQ75">
            <v>5059139.38</v>
          </cell>
        </row>
        <row r="76">
          <cell r="B76">
            <v>190317</v>
          </cell>
          <cell r="C76">
            <v>3</v>
          </cell>
          <cell r="D76">
            <v>5</v>
          </cell>
          <cell r="E76">
            <v>2519325</v>
          </cell>
          <cell r="F76">
            <v>0</v>
          </cell>
          <cell r="G76"/>
          <cell r="H76" t="b">
            <v>0</v>
          </cell>
          <cell r="I76">
            <v>0</v>
          </cell>
          <cell r="J76"/>
          <cell r="K76"/>
          <cell r="L76">
            <v>238652</v>
          </cell>
          <cell r="M76">
            <v>0.60828309897065103</v>
          </cell>
          <cell r="N76">
            <v>145167.97813554382</v>
          </cell>
          <cell r="O76">
            <v>0</v>
          </cell>
          <cell r="P76">
            <v>0</v>
          </cell>
          <cell r="Q76">
            <v>0</v>
          </cell>
          <cell r="R76">
            <v>145167.97813554382</v>
          </cell>
          <cell r="S76" t="str">
            <v xml:space="preserve"> </v>
          </cell>
          <cell r="T76">
            <v>145167.97813554382</v>
          </cell>
          <cell r="U76">
            <v>0</v>
          </cell>
          <cell r="V76">
            <v>0</v>
          </cell>
          <cell r="W76" t="str">
            <v xml:space="preserve"> </v>
          </cell>
          <cell r="X76">
            <v>0</v>
          </cell>
          <cell r="Y76">
            <v>0</v>
          </cell>
          <cell r="Z76">
            <v>145167.97813554382</v>
          </cell>
          <cell r="AA76">
            <v>4.6817484520560642E-4</v>
          </cell>
          <cell r="AB76">
            <v>0</v>
          </cell>
          <cell r="AC76">
            <v>145167.97813554382</v>
          </cell>
          <cell r="AD76" t="str">
            <v xml:space="preserve"> </v>
          </cell>
          <cell r="AE76">
            <v>145167.97813554382</v>
          </cell>
          <cell r="AF76">
            <v>6.0498988286531559E-2</v>
          </cell>
          <cell r="AG76">
            <v>76784.905678629148</v>
          </cell>
          <cell r="AH76">
            <v>76784.905678629148</v>
          </cell>
          <cell r="AI76">
            <v>0</v>
          </cell>
          <cell r="AJ76">
            <v>0</v>
          </cell>
          <cell r="AK76" t="str">
            <v xml:space="preserve"> </v>
          </cell>
          <cell r="AL76">
            <v>0</v>
          </cell>
          <cell r="AM76">
            <v>68383.07245691467</v>
          </cell>
          <cell r="AN76">
            <v>0</v>
          </cell>
          <cell r="AO76" t="str">
            <v xml:space="preserve"> </v>
          </cell>
          <cell r="AP76">
            <v>0</v>
          </cell>
          <cell r="AQ76">
            <v>76784.91</v>
          </cell>
        </row>
        <row r="77">
          <cell r="B77">
            <v>270777</v>
          </cell>
          <cell r="C77">
            <v>3</v>
          </cell>
          <cell r="D77">
            <v>3</v>
          </cell>
          <cell r="E77">
            <v>3308955</v>
          </cell>
          <cell r="F77">
            <v>0</v>
          </cell>
          <cell r="G77"/>
          <cell r="H77" t="b">
            <v>0</v>
          </cell>
          <cell r="I77">
            <v>0</v>
          </cell>
          <cell r="J77"/>
          <cell r="K77"/>
          <cell r="L77">
            <v>391219</v>
          </cell>
          <cell r="M77">
            <v>0.60828309897065103</v>
          </cell>
          <cell r="N77">
            <v>237971.90569619913</v>
          </cell>
          <cell r="O77">
            <v>0</v>
          </cell>
          <cell r="P77">
            <v>0</v>
          </cell>
          <cell r="Q77">
            <v>0</v>
          </cell>
          <cell r="R77">
            <v>237971.90569619913</v>
          </cell>
          <cell r="S77" t="str">
            <v xml:space="preserve"> </v>
          </cell>
          <cell r="T77">
            <v>237971.90569619913</v>
          </cell>
          <cell r="U77">
            <v>0</v>
          </cell>
          <cell r="V77">
            <v>0</v>
          </cell>
          <cell r="W77" t="str">
            <v xml:space="preserve"> </v>
          </cell>
          <cell r="X77">
            <v>0</v>
          </cell>
          <cell r="Y77">
            <v>0</v>
          </cell>
          <cell r="Z77">
            <v>237971.90569619913</v>
          </cell>
          <cell r="AA77">
            <v>7.6747269985791918E-4</v>
          </cell>
          <cell r="AB77">
            <v>0</v>
          </cell>
          <cell r="AC77">
            <v>237971.90569619913</v>
          </cell>
          <cell r="AD77" t="str">
            <v xml:space="preserve"> </v>
          </cell>
          <cell r="AE77">
            <v>0</v>
          </cell>
          <cell r="AF77"/>
          <cell r="AG77" t="str">
            <v xml:space="preserve"> </v>
          </cell>
          <cell r="AH77">
            <v>237971.90569619913</v>
          </cell>
          <cell r="AI77">
            <v>0</v>
          </cell>
          <cell r="AJ77">
            <v>0</v>
          </cell>
          <cell r="AK77" t="str">
            <v xml:space="preserve"> </v>
          </cell>
          <cell r="AL77">
            <v>0</v>
          </cell>
          <cell r="AM77">
            <v>0</v>
          </cell>
          <cell r="AN77">
            <v>237971.90569619913</v>
          </cell>
          <cell r="AO77">
            <v>7.7067893457551063E-4</v>
          </cell>
          <cell r="AP77">
            <v>468.31260425930344</v>
          </cell>
          <cell r="AQ77">
            <v>238440.22</v>
          </cell>
        </row>
        <row r="78">
          <cell r="B78">
            <v>150775</v>
          </cell>
          <cell r="C78">
            <v>3</v>
          </cell>
          <cell r="D78">
            <v>4</v>
          </cell>
          <cell r="E78">
            <v>3523155</v>
          </cell>
          <cell r="F78">
            <v>0</v>
          </cell>
          <cell r="G78"/>
          <cell r="H78" t="b">
            <v>0</v>
          </cell>
          <cell r="I78">
            <v>0</v>
          </cell>
          <cell r="J78"/>
          <cell r="K78"/>
          <cell r="L78">
            <v>2773472</v>
          </cell>
          <cell r="M78">
            <v>0.60828309897065103</v>
          </cell>
          <cell r="N78">
            <v>1687056.1430683294</v>
          </cell>
          <cell r="O78">
            <v>0</v>
          </cell>
          <cell r="P78">
            <v>0</v>
          </cell>
          <cell r="Q78">
            <v>0</v>
          </cell>
          <cell r="R78">
            <v>1687056.1430683294</v>
          </cell>
          <cell r="S78" t="str">
            <v xml:space="preserve"> </v>
          </cell>
          <cell r="T78">
            <v>1687056.1430683294</v>
          </cell>
          <cell r="U78">
            <v>0</v>
          </cell>
          <cell r="V78">
            <v>0</v>
          </cell>
          <cell r="W78" t="str">
            <v xml:space="preserve"> </v>
          </cell>
          <cell r="X78">
            <v>0</v>
          </cell>
          <cell r="Y78">
            <v>0</v>
          </cell>
          <cell r="Z78">
            <v>1687056.1430683294</v>
          </cell>
          <cell r="AA78">
            <v>5.4408503774620934E-3</v>
          </cell>
          <cell r="AB78">
            <v>0</v>
          </cell>
          <cell r="AC78">
            <v>1687056.1430683294</v>
          </cell>
          <cell r="AD78" t="str">
            <v xml:space="preserve"> </v>
          </cell>
          <cell r="AE78">
            <v>0</v>
          </cell>
          <cell r="AF78"/>
          <cell r="AG78" t="str">
            <v xml:space="preserve"> </v>
          </cell>
          <cell r="AH78">
            <v>1687056.1430683294</v>
          </cell>
          <cell r="AI78">
            <v>0</v>
          </cell>
          <cell r="AJ78">
            <v>0</v>
          </cell>
          <cell r="AK78" t="str">
            <v xml:space="preserve"> </v>
          </cell>
          <cell r="AL78">
            <v>0</v>
          </cell>
          <cell r="AM78">
            <v>0</v>
          </cell>
          <cell r="AN78">
            <v>1687056.1430683294</v>
          </cell>
          <cell r="AO78">
            <v>5.4635803630064253E-3</v>
          </cell>
          <cell r="AP78">
            <v>3320.0123080940825</v>
          </cell>
          <cell r="AQ78">
            <v>1690376.16</v>
          </cell>
        </row>
        <row r="79">
          <cell r="B79">
            <v>190352</v>
          </cell>
          <cell r="C79">
            <v>3</v>
          </cell>
          <cell r="D79">
            <v>3</v>
          </cell>
          <cell r="E79">
            <v>8397764</v>
          </cell>
          <cell r="F79">
            <v>0</v>
          </cell>
          <cell r="G79"/>
          <cell r="H79" t="b">
            <v>0</v>
          </cell>
          <cell r="I79">
            <v>0</v>
          </cell>
          <cell r="J79"/>
          <cell r="K79"/>
          <cell r="L79">
            <v>6434233</v>
          </cell>
          <cell r="M79">
            <v>0.60828309897065103</v>
          </cell>
          <cell r="N79">
            <v>3913835.188739229</v>
          </cell>
          <cell r="O79">
            <v>0</v>
          </cell>
          <cell r="P79">
            <v>0</v>
          </cell>
          <cell r="Q79">
            <v>0</v>
          </cell>
          <cell r="R79">
            <v>3913835.188739229</v>
          </cell>
          <cell r="S79" t="str">
            <v xml:space="preserve"> </v>
          </cell>
          <cell r="T79">
            <v>3913835.188739229</v>
          </cell>
          <cell r="U79">
            <v>0</v>
          </cell>
          <cell r="V79">
            <v>0</v>
          </cell>
          <cell r="W79" t="str">
            <v xml:space="preserve"> </v>
          </cell>
          <cell r="X79">
            <v>0</v>
          </cell>
          <cell r="Y79">
            <v>0</v>
          </cell>
          <cell r="Z79">
            <v>3913835.188739229</v>
          </cell>
          <cell r="AA79">
            <v>1.2622337289408026E-2</v>
          </cell>
          <cell r="AB79">
            <v>0</v>
          </cell>
          <cell r="AC79">
            <v>3913835.188739229</v>
          </cell>
          <cell r="AD79" t="str">
            <v xml:space="preserve"> </v>
          </cell>
          <cell r="AE79">
            <v>0</v>
          </cell>
          <cell r="AF79"/>
          <cell r="AG79" t="str">
            <v xml:space="preserve"> </v>
          </cell>
          <cell r="AH79">
            <v>3913835.188739229</v>
          </cell>
          <cell r="AI79">
            <v>0</v>
          </cell>
          <cell r="AJ79">
            <v>0</v>
          </cell>
          <cell r="AK79" t="str">
            <v xml:space="preserve"> </v>
          </cell>
          <cell r="AL79">
            <v>0</v>
          </cell>
          <cell r="AM79">
            <v>0</v>
          </cell>
          <cell r="AN79">
            <v>3913835.188739229</v>
          </cell>
          <cell r="AO79">
            <v>1.2675069036142395E-2</v>
          </cell>
          <cell r="AP79">
            <v>7702.1627595826149</v>
          </cell>
          <cell r="AQ79">
            <v>3921537.35</v>
          </cell>
        </row>
        <row r="80">
          <cell r="B80">
            <v>304159</v>
          </cell>
          <cell r="C80">
            <v>3</v>
          </cell>
          <cell r="D80">
            <v>4</v>
          </cell>
          <cell r="E80">
            <v>1715399</v>
          </cell>
          <cell r="F80">
            <v>0</v>
          </cell>
          <cell r="G80"/>
          <cell r="H80" t="b">
            <v>0</v>
          </cell>
          <cell r="I80">
            <v>0</v>
          </cell>
          <cell r="J80"/>
          <cell r="K80"/>
          <cell r="L80">
            <v>13247</v>
          </cell>
          <cell r="M80">
            <v>0.60828309897065103</v>
          </cell>
          <cell r="N80">
            <v>8057.9262120642143</v>
          </cell>
          <cell r="O80">
            <v>0</v>
          </cell>
          <cell r="P80">
            <v>0</v>
          </cell>
          <cell r="Q80">
            <v>0</v>
          </cell>
          <cell r="R80">
            <v>8057.9262120642143</v>
          </cell>
          <cell r="S80" t="str">
            <v xml:space="preserve"> </v>
          </cell>
          <cell r="T80">
            <v>8057.9262120642143</v>
          </cell>
          <cell r="U80">
            <v>0</v>
          </cell>
          <cell r="V80">
            <v>0</v>
          </cell>
          <cell r="W80" t="str">
            <v xml:space="preserve"> </v>
          </cell>
          <cell r="X80">
            <v>0</v>
          </cell>
          <cell r="Y80">
            <v>0</v>
          </cell>
          <cell r="Z80">
            <v>8057.9262120642143</v>
          </cell>
          <cell r="AA80">
            <v>2.5987262517970382E-5</v>
          </cell>
          <cell r="AB80">
            <v>0</v>
          </cell>
          <cell r="AC80">
            <v>8057.9262120642143</v>
          </cell>
          <cell r="AD80" t="str">
            <v xml:space="preserve"> </v>
          </cell>
          <cell r="AE80">
            <v>0</v>
          </cell>
          <cell r="AF80"/>
          <cell r="AG80" t="str">
            <v xml:space="preserve"> </v>
          </cell>
          <cell r="AH80">
            <v>8057.9262120642143</v>
          </cell>
          <cell r="AI80">
            <v>0</v>
          </cell>
          <cell r="AJ80">
            <v>0</v>
          </cell>
          <cell r="AK80" t="str">
            <v xml:space="preserve"> </v>
          </cell>
          <cell r="AL80">
            <v>0</v>
          </cell>
          <cell r="AM80">
            <v>0</v>
          </cell>
          <cell r="AN80">
            <v>8057.9262120642143</v>
          </cell>
          <cell r="AO80">
            <v>2.6095828286258564E-5</v>
          </cell>
          <cell r="AP80">
            <v>15.857453417709754</v>
          </cell>
          <cell r="AQ80">
            <v>8073.78</v>
          </cell>
        </row>
        <row r="81">
          <cell r="B81">
            <v>362041</v>
          </cell>
          <cell r="C81">
            <v>1</v>
          </cell>
          <cell r="D81">
            <v>3</v>
          </cell>
          <cell r="E81">
            <v>13737740</v>
          </cell>
          <cell r="F81">
            <v>0</v>
          </cell>
          <cell r="G81"/>
          <cell r="H81" t="b">
            <v>0</v>
          </cell>
          <cell r="I81">
            <v>0</v>
          </cell>
          <cell r="J81"/>
          <cell r="K81"/>
          <cell r="L81">
            <v>0</v>
          </cell>
          <cell r="M81">
            <v>0</v>
          </cell>
          <cell r="N81">
            <v>0</v>
          </cell>
          <cell r="O81">
            <v>363589</v>
          </cell>
          <cell r="P81">
            <v>1.1895022727818083</v>
          </cell>
          <cell r="Q81">
            <v>432489.94185846491</v>
          </cell>
          <cell r="R81">
            <v>432489.94185846491</v>
          </cell>
          <cell r="S81" t="str">
            <v xml:space="preserve"> </v>
          </cell>
          <cell r="T81">
            <v>432489.94185846491</v>
          </cell>
          <cell r="U81">
            <v>0</v>
          </cell>
          <cell r="V81">
            <v>432489.94185846491</v>
          </cell>
          <cell r="W81">
            <v>3.3921372771494526E-4</v>
          </cell>
          <cell r="X81">
            <v>0</v>
          </cell>
          <cell r="Y81">
            <v>0</v>
          </cell>
          <cell r="Z81">
            <v>0</v>
          </cell>
          <cell r="AA81" t="str">
            <v xml:space="preserve"> </v>
          </cell>
          <cell r="AB81">
            <v>0</v>
          </cell>
          <cell r="AC81">
            <v>432489.94185846491</v>
          </cell>
          <cell r="AD81" t="str">
            <v xml:space="preserve"> </v>
          </cell>
          <cell r="AE81">
            <v>0</v>
          </cell>
          <cell r="AF81"/>
          <cell r="AG81" t="str">
            <v xml:space="preserve"> </v>
          </cell>
          <cell r="AH81">
            <v>432489.94185846491</v>
          </cell>
          <cell r="AI81">
            <v>0</v>
          </cell>
          <cell r="AJ81">
            <v>432489.94185846491</v>
          </cell>
          <cell r="AK81">
            <v>3.395091793831773E-4</v>
          </cell>
          <cell r="AL81">
            <v>177.44624784313044</v>
          </cell>
          <cell r="AM81">
            <v>0</v>
          </cell>
          <cell r="AN81">
            <v>0</v>
          </cell>
          <cell r="AO81" t="str">
            <v xml:space="preserve"> </v>
          </cell>
          <cell r="AP81">
            <v>0</v>
          </cell>
          <cell r="AQ81">
            <v>432667.39</v>
          </cell>
        </row>
        <row r="82">
          <cell r="B82">
            <v>190380</v>
          </cell>
          <cell r="C82">
            <v>3</v>
          </cell>
          <cell r="D82">
            <v>4</v>
          </cell>
          <cell r="E82">
            <v>2480846</v>
          </cell>
          <cell r="F82">
            <v>0</v>
          </cell>
          <cell r="G82"/>
          <cell r="H82" t="b">
            <v>0</v>
          </cell>
          <cell r="I82">
            <v>0</v>
          </cell>
          <cell r="J82"/>
          <cell r="K82"/>
          <cell r="L82">
            <v>902697</v>
          </cell>
          <cell r="M82">
            <v>0.60828309897065103</v>
          </cell>
          <cell r="N82">
            <v>549095.32859150972</v>
          </cell>
          <cell r="O82">
            <v>0</v>
          </cell>
          <cell r="P82">
            <v>0</v>
          </cell>
          <cell r="Q82">
            <v>0</v>
          </cell>
          <cell r="R82">
            <v>549095.32859150972</v>
          </cell>
          <cell r="S82" t="str">
            <v xml:space="preserve"> </v>
          </cell>
          <cell r="T82">
            <v>549095.32859150972</v>
          </cell>
          <cell r="U82">
            <v>0</v>
          </cell>
          <cell r="V82">
            <v>0</v>
          </cell>
          <cell r="W82" t="str">
            <v xml:space="preserve"> </v>
          </cell>
          <cell r="X82">
            <v>0</v>
          </cell>
          <cell r="Y82">
            <v>0</v>
          </cell>
          <cell r="Z82">
            <v>549095.32859150972</v>
          </cell>
          <cell r="AA82">
            <v>1.7708631322702732E-3</v>
          </cell>
          <cell r="AB82">
            <v>0</v>
          </cell>
          <cell r="AC82">
            <v>549095.32859150972</v>
          </cell>
          <cell r="AD82" t="str">
            <v xml:space="preserve"> </v>
          </cell>
          <cell r="AE82">
            <v>0</v>
          </cell>
          <cell r="AF82"/>
          <cell r="AG82" t="str">
            <v xml:space="preserve"> </v>
          </cell>
          <cell r="AH82">
            <v>549095.32859150972</v>
          </cell>
          <cell r="AI82">
            <v>0</v>
          </cell>
          <cell r="AJ82">
            <v>0</v>
          </cell>
          <cell r="AK82" t="str">
            <v xml:space="preserve"> </v>
          </cell>
          <cell r="AL82">
            <v>0</v>
          </cell>
          <cell r="AM82">
            <v>0</v>
          </cell>
          <cell r="AN82">
            <v>549095.32859150972</v>
          </cell>
          <cell r="AO82">
            <v>1.7782611841564691E-3</v>
          </cell>
          <cell r="AP82">
            <v>1080.582443406533</v>
          </cell>
          <cell r="AQ82">
            <v>550175.91</v>
          </cell>
        </row>
        <row r="83">
          <cell r="B83">
            <v>320874</v>
          </cell>
          <cell r="C83">
            <v>1</v>
          </cell>
          <cell r="D83">
            <v>4</v>
          </cell>
          <cell r="E83">
            <v>3549361</v>
          </cell>
          <cell r="F83">
            <v>0</v>
          </cell>
          <cell r="G83"/>
          <cell r="H83" t="b">
            <v>0</v>
          </cell>
          <cell r="I83">
            <v>0</v>
          </cell>
          <cell r="J83"/>
          <cell r="K83"/>
          <cell r="L83">
            <v>0</v>
          </cell>
          <cell r="M83">
            <v>0</v>
          </cell>
          <cell r="N83">
            <v>0</v>
          </cell>
          <cell r="O83">
            <v>14534</v>
          </cell>
          <cell r="P83">
            <v>1.1895022727818083</v>
          </cell>
          <cell r="Q83">
            <v>17288.226032610801</v>
          </cell>
          <cell r="R83">
            <v>17288.226032610801</v>
          </cell>
          <cell r="S83" t="str">
            <v xml:space="preserve"> </v>
          </cell>
          <cell r="T83">
            <v>17288.226032610801</v>
          </cell>
          <cell r="U83">
            <v>0</v>
          </cell>
          <cell r="V83">
            <v>17288.226032610801</v>
          </cell>
          <cell r="W83">
            <v>1.3559630017984632E-5</v>
          </cell>
          <cell r="X83">
            <v>0</v>
          </cell>
          <cell r="Y83">
            <v>0</v>
          </cell>
          <cell r="Z83">
            <v>0</v>
          </cell>
          <cell r="AA83" t="str">
            <v xml:space="preserve"> </v>
          </cell>
          <cell r="AB83">
            <v>0</v>
          </cell>
          <cell r="AC83">
            <v>17288.226032610801</v>
          </cell>
          <cell r="AD83" t="str">
            <v xml:space="preserve"> </v>
          </cell>
          <cell r="AE83">
            <v>0</v>
          </cell>
          <cell r="AF83"/>
          <cell r="AG83" t="str">
            <v xml:space="preserve"> </v>
          </cell>
          <cell r="AH83">
            <v>17288.226032610801</v>
          </cell>
          <cell r="AI83">
            <v>0</v>
          </cell>
          <cell r="AJ83">
            <v>17288.226032610801</v>
          </cell>
          <cell r="AK83">
            <v>1.3571440316277716E-5</v>
          </cell>
          <cell r="AL83">
            <v>7.0931842441659612</v>
          </cell>
          <cell r="AM83">
            <v>0</v>
          </cell>
          <cell r="AN83">
            <v>0</v>
          </cell>
          <cell r="AO83" t="str">
            <v xml:space="preserve"> </v>
          </cell>
          <cell r="AP83">
            <v>0</v>
          </cell>
          <cell r="AQ83">
            <v>17295.32</v>
          </cell>
        </row>
        <row r="84">
          <cell r="B84">
            <v>220733</v>
          </cell>
          <cell r="C84">
            <v>1</v>
          </cell>
          <cell r="D84">
            <v>4</v>
          </cell>
          <cell r="E84">
            <v>4405569</v>
          </cell>
          <cell r="F84">
            <v>0</v>
          </cell>
          <cell r="G84"/>
          <cell r="H84" t="b">
            <v>0</v>
          </cell>
          <cell r="I84">
            <v>0</v>
          </cell>
          <cell r="J84"/>
          <cell r="K84"/>
          <cell r="L84">
            <v>0</v>
          </cell>
          <cell r="M84">
            <v>0</v>
          </cell>
          <cell r="N84">
            <v>0</v>
          </cell>
          <cell r="O84">
            <v>12209</v>
          </cell>
          <cell r="P84">
            <v>1.1895022727818083</v>
          </cell>
          <cell r="Q84">
            <v>14522.633248393098</v>
          </cell>
          <cell r="R84">
            <v>14522.633248393098</v>
          </cell>
          <cell r="S84" t="str">
            <v xml:space="preserve"> </v>
          </cell>
          <cell r="T84">
            <v>14522.633248393098</v>
          </cell>
          <cell r="U84">
            <v>0</v>
          </cell>
          <cell r="V84">
            <v>14522.633248393098</v>
          </cell>
          <cell r="W84">
            <v>1.1390499717185523E-5</v>
          </cell>
          <cell r="X84">
            <v>0</v>
          </cell>
          <cell r="Y84">
            <v>0</v>
          </cell>
          <cell r="Z84">
            <v>0</v>
          </cell>
          <cell r="AA84" t="str">
            <v xml:space="preserve"> </v>
          </cell>
          <cell r="AB84">
            <v>0</v>
          </cell>
          <cell r="AC84">
            <v>14522.633248393098</v>
          </cell>
          <cell r="AD84" t="str">
            <v xml:space="preserve"> </v>
          </cell>
          <cell r="AE84">
            <v>0</v>
          </cell>
          <cell r="AF84"/>
          <cell r="AG84" t="str">
            <v xml:space="preserve"> </v>
          </cell>
          <cell r="AH84">
            <v>14522.633248393098</v>
          </cell>
          <cell r="AI84">
            <v>0</v>
          </cell>
          <cell r="AJ84">
            <v>14522.633248393098</v>
          </cell>
          <cell r="AK84">
            <v>1.1400420725294802E-5</v>
          </cell>
          <cell r="AL84">
            <v>5.9584895030289138</v>
          </cell>
          <cell r="AM84">
            <v>0</v>
          </cell>
          <cell r="AN84">
            <v>0</v>
          </cell>
          <cell r="AO84" t="str">
            <v xml:space="preserve"> </v>
          </cell>
          <cell r="AP84">
            <v>0</v>
          </cell>
          <cell r="AQ84">
            <v>14528.59</v>
          </cell>
        </row>
        <row r="85">
          <cell r="B85">
            <v>331216</v>
          </cell>
          <cell r="C85">
            <v>3</v>
          </cell>
          <cell r="D85">
            <v>3</v>
          </cell>
          <cell r="E85">
            <v>6877770</v>
          </cell>
          <cell r="F85">
            <v>0</v>
          </cell>
          <cell r="G85"/>
          <cell r="H85" t="b">
            <v>0</v>
          </cell>
          <cell r="I85">
            <v>0</v>
          </cell>
          <cell r="J85"/>
          <cell r="K85"/>
          <cell r="L85">
            <v>5198072</v>
          </cell>
          <cell r="M85">
            <v>0.60828309897065103</v>
          </cell>
          <cell r="N85">
            <v>3161899.3448325698</v>
          </cell>
          <cell r="O85">
            <v>0</v>
          </cell>
          <cell r="P85">
            <v>0</v>
          </cell>
          <cell r="Q85">
            <v>0</v>
          </cell>
          <cell r="R85">
            <v>3161899.3448325698</v>
          </cell>
          <cell r="S85" t="str">
            <v xml:space="preserve"> </v>
          </cell>
          <cell r="T85">
            <v>3161899.3448325698</v>
          </cell>
          <cell r="U85">
            <v>0</v>
          </cell>
          <cell r="V85">
            <v>0</v>
          </cell>
          <cell r="W85" t="str">
            <v xml:space="preserve"> </v>
          </cell>
          <cell r="X85">
            <v>0</v>
          </cell>
          <cell r="Y85">
            <v>0</v>
          </cell>
          <cell r="Z85">
            <v>3161899.3448325698</v>
          </cell>
          <cell r="AA85">
            <v>1.0197302155303943E-2</v>
          </cell>
          <cell r="AB85">
            <v>0</v>
          </cell>
          <cell r="AC85">
            <v>3161899.3448325698</v>
          </cell>
          <cell r="AD85" t="str">
            <v xml:space="preserve"> </v>
          </cell>
          <cell r="AE85">
            <v>0</v>
          </cell>
          <cell r="AF85"/>
          <cell r="AG85" t="str">
            <v xml:space="preserve"> </v>
          </cell>
          <cell r="AH85">
            <v>3161899.3448325698</v>
          </cell>
          <cell r="AI85">
            <v>0</v>
          </cell>
          <cell r="AJ85">
            <v>0</v>
          </cell>
          <cell r="AK85" t="str">
            <v xml:space="preserve"> </v>
          </cell>
          <cell r="AL85">
            <v>0</v>
          </cell>
          <cell r="AM85">
            <v>0</v>
          </cell>
          <cell r="AN85">
            <v>3161899.3448325698</v>
          </cell>
          <cell r="AO85">
            <v>1.0239902946448904E-2</v>
          </cell>
          <cell r="AP85">
            <v>6222.4039104628509</v>
          </cell>
          <cell r="AQ85">
            <v>3168121.75</v>
          </cell>
        </row>
        <row r="86">
          <cell r="B86">
            <v>190150</v>
          </cell>
          <cell r="C86">
            <v>3</v>
          </cell>
          <cell r="D86">
            <v>5</v>
          </cell>
          <cell r="E86">
            <v>402226</v>
          </cell>
          <cell r="F86">
            <v>0</v>
          </cell>
          <cell r="G86"/>
          <cell r="H86" t="b">
            <v>0</v>
          </cell>
          <cell r="I86">
            <v>0</v>
          </cell>
          <cell r="J86"/>
          <cell r="K86"/>
          <cell r="L86">
            <v>334350</v>
          </cell>
          <cell r="M86">
            <v>0.60828309897065103</v>
          </cell>
          <cell r="N86">
            <v>203379.45414083716</v>
          </cell>
          <cell r="O86">
            <v>0</v>
          </cell>
          <cell r="P86">
            <v>0</v>
          </cell>
          <cell r="Q86">
            <v>0</v>
          </cell>
          <cell r="R86">
            <v>203379.45414083716</v>
          </cell>
          <cell r="S86" t="str">
            <v xml:space="preserve"> </v>
          </cell>
          <cell r="T86">
            <v>203379.45414083716</v>
          </cell>
          <cell r="U86">
            <v>0</v>
          </cell>
          <cell r="V86">
            <v>0</v>
          </cell>
          <cell r="W86" t="str">
            <v xml:space="preserve"> </v>
          </cell>
          <cell r="X86">
            <v>0</v>
          </cell>
          <cell r="Y86">
            <v>0</v>
          </cell>
          <cell r="Z86">
            <v>203379.45414083716</v>
          </cell>
          <cell r="AA86">
            <v>6.5591010967640956E-4</v>
          </cell>
          <cell r="AB86">
            <v>0</v>
          </cell>
          <cell r="AC86">
            <v>203379.45414083716</v>
          </cell>
          <cell r="AD86" t="str">
            <v xml:space="preserve"> </v>
          </cell>
          <cell r="AE86">
            <v>203379.45414083716</v>
          </cell>
          <cell r="AF86">
            <v>8.4758714503133534E-2</v>
          </cell>
          <cell r="AG86">
            <v>107575.18568312711</v>
          </cell>
          <cell r="AH86">
            <v>107575.18568312711</v>
          </cell>
          <cell r="AI86">
            <v>0</v>
          </cell>
          <cell r="AJ86">
            <v>0</v>
          </cell>
          <cell r="AK86" t="str">
            <v xml:space="preserve"> </v>
          </cell>
          <cell r="AL86">
            <v>0</v>
          </cell>
          <cell r="AM86">
            <v>95804.268457710044</v>
          </cell>
          <cell r="AN86">
            <v>0</v>
          </cell>
          <cell r="AO86" t="str">
            <v xml:space="preserve"> </v>
          </cell>
          <cell r="AP86">
            <v>0</v>
          </cell>
          <cell r="AQ86">
            <v>107575.19</v>
          </cell>
        </row>
        <row r="87">
          <cell r="B87">
            <v>150736</v>
          </cell>
          <cell r="C87">
            <v>1</v>
          </cell>
          <cell r="D87">
            <v>2</v>
          </cell>
          <cell r="E87">
            <v>83975581</v>
          </cell>
          <cell r="F87">
            <v>0</v>
          </cell>
          <cell r="G87"/>
          <cell r="H87" t="b">
            <v>0</v>
          </cell>
          <cell r="I87">
            <v>0</v>
          </cell>
          <cell r="J87"/>
          <cell r="K87"/>
          <cell r="L87">
            <v>0</v>
          </cell>
          <cell r="M87">
            <v>0</v>
          </cell>
          <cell r="N87">
            <v>0</v>
          </cell>
          <cell r="O87">
            <v>44475168</v>
          </cell>
          <cell r="P87">
            <v>1.1895022727818083</v>
          </cell>
          <cell r="Q87">
            <v>52903313.418352753</v>
          </cell>
          <cell r="R87">
            <v>52903313.418352753</v>
          </cell>
          <cell r="S87" t="str">
            <v xml:space="preserve"> </v>
          </cell>
          <cell r="T87">
            <v>52903313.418352753</v>
          </cell>
          <cell r="U87">
            <v>0</v>
          </cell>
          <cell r="V87">
            <v>52903313.418352753</v>
          </cell>
          <cell r="W87">
            <v>4.1493520233088589E-2</v>
          </cell>
          <cell r="X87">
            <v>0</v>
          </cell>
          <cell r="Y87">
            <v>0</v>
          </cell>
          <cell r="Z87">
            <v>0</v>
          </cell>
          <cell r="AA87" t="str">
            <v xml:space="preserve"> </v>
          </cell>
          <cell r="AB87">
            <v>0</v>
          </cell>
          <cell r="AC87">
            <v>52903313.418352753</v>
          </cell>
          <cell r="AD87" t="str">
            <v xml:space="preserve"> </v>
          </cell>
          <cell r="AE87">
            <v>0</v>
          </cell>
          <cell r="AF87"/>
          <cell r="AG87" t="str">
            <v xml:space="preserve"> </v>
          </cell>
          <cell r="AH87">
            <v>52903313.418352753</v>
          </cell>
          <cell r="AI87">
            <v>0</v>
          </cell>
          <cell r="AJ87">
            <v>52903313.418352753</v>
          </cell>
          <cell r="AK87">
            <v>4.152966066247589E-2</v>
          </cell>
          <cell r="AL87">
            <v>21705.694297112575</v>
          </cell>
          <cell r="AM87">
            <v>0</v>
          </cell>
          <cell r="AN87">
            <v>0</v>
          </cell>
          <cell r="AO87" t="str">
            <v xml:space="preserve"> </v>
          </cell>
          <cell r="AP87">
            <v>0</v>
          </cell>
          <cell r="AQ87">
            <v>52925019.109999999</v>
          </cell>
        </row>
        <row r="88">
          <cell r="B88">
            <v>150737</v>
          </cell>
          <cell r="C88">
            <v>1</v>
          </cell>
          <cell r="D88">
            <v>4</v>
          </cell>
          <cell r="E88">
            <v>11873418</v>
          </cell>
          <cell r="F88">
            <v>0</v>
          </cell>
          <cell r="G88"/>
          <cell r="H88" t="b">
            <v>0</v>
          </cell>
          <cell r="I88">
            <v>0</v>
          </cell>
          <cell r="J88"/>
          <cell r="K88"/>
          <cell r="L88">
            <v>0</v>
          </cell>
          <cell r="M88">
            <v>0</v>
          </cell>
          <cell r="N88">
            <v>0</v>
          </cell>
          <cell r="O88">
            <v>68339</v>
          </cell>
          <cell r="P88">
            <v>1.1895022727818083</v>
          </cell>
          <cell r="Q88">
            <v>81289.395819636004</v>
          </cell>
          <cell r="R88">
            <v>81289.395819636004</v>
          </cell>
          <cell r="S88" t="str">
            <v xml:space="preserve"> </v>
          </cell>
          <cell r="T88">
            <v>81289.395819636004</v>
          </cell>
          <cell r="U88">
            <v>0</v>
          </cell>
          <cell r="V88">
            <v>81289.395819636004</v>
          </cell>
          <cell r="W88">
            <v>6.3757503495187281E-5</v>
          </cell>
          <cell r="X88">
            <v>0</v>
          </cell>
          <cell r="Y88">
            <v>0</v>
          </cell>
          <cell r="Z88">
            <v>0</v>
          </cell>
          <cell r="AA88" t="str">
            <v xml:space="preserve"> </v>
          </cell>
          <cell r="AB88">
            <v>0</v>
          </cell>
          <cell r="AC88">
            <v>81289.395819636004</v>
          </cell>
          <cell r="AD88" t="str">
            <v xml:space="preserve"> </v>
          </cell>
          <cell r="AE88">
            <v>0</v>
          </cell>
          <cell r="AF88"/>
          <cell r="AG88" t="str">
            <v xml:space="preserve"> </v>
          </cell>
          <cell r="AH88">
            <v>81289.395819636004</v>
          </cell>
          <cell r="AI88">
            <v>0</v>
          </cell>
          <cell r="AJ88">
            <v>81289.395819636004</v>
          </cell>
          <cell r="AK88">
            <v>6.3813035625024286E-5</v>
          </cell>
          <cell r="AL88">
            <v>33.352216737447208</v>
          </cell>
          <cell r="AM88">
            <v>0</v>
          </cell>
          <cell r="AN88">
            <v>0</v>
          </cell>
          <cell r="AO88" t="str">
            <v xml:space="preserve"> </v>
          </cell>
          <cell r="AP88">
            <v>0</v>
          </cell>
          <cell r="AQ88">
            <v>81322.75</v>
          </cell>
        </row>
        <row r="89">
          <cell r="B89">
            <v>100745</v>
          </cell>
          <cell r="C89">
            <v>1</v>
          </cell>
          <cell r="D89">
            <v>4</v>
          </cell>
          <cell r="E89">
            <v>3251434</v>
          </cell>
          <cell r="F89">
            <v>0</v>
          </cell>
          <cell r="G89"/>
          <cell r="H89" t="b">
            <v>0</v>
          </cell>
          <cell r="I89">
            <v>0</v>
          </cell>
          <cell r="J89"/>
          <cell r="K89"/>
          <cell r="L89">
            <v>0</v>
          </cell>
          <cell r="M89">
            <v>0</v>
          </cell>
          <cell r="N89">
            <v>0</v>
          </cell>
          <cell r="O89">
            <v>173864</v>
          </cell>
          <cell r="P89">
            <v>1.1895022727818083</v>
          </cell>
          <cell r="Q89">
            <v>206811.62315493633</v>
          </cell>
          <cell r="R89">
            <v>206811.62315493633</v>
          </cell>
          <cell r="S89" t="str">
            <v xml:space="preserve"> </v>
          </cell>
          <cell r="T89">
            <v>206811.62315493633</v>
          </cell>
          <cell r="U89">
            <v>0</v>
          </cell>
          <cell r="V89">
            <v>206811.62315493633</v>
          </cell>
          <cell r="W89">
            <v>1.6220803037339206E-4</v>
          </cell>
          <cell r="X89">
            <v>0</v>
          </cell>
          <cell r="Y89">
            <v>0</v>
          </cell>
          <cell r="Z89">
            <v>0</v>
          </cell>
          <cell r="AA89" t="str">
            <v xml:space="preserve"> </v>
          </cell>
          <cell r="AB89">
            <v>0</v>
          </cell>
          <cell r="AC89">
            <v>206811.62315493633</v>
          </cell>
          <cell r="AD89" t="str">
            <v xml:space="preserve"> </v>
          </cell>
          <cell r="AE89">
            <v>0</v>
          </cell>
          <cell r="AF89"/>
          <cell r="AG89" t="str">
            <v xml:space="preserve"> </v>
          </cell>
          <cell r="AH89">
            <v>206811.62315493633</v>
          </cell>
          <cell r="AI89">
            <v>0</v>
          </cell>
          <cell r="AJ89">
            <v>206811.62315493633</v>
          </cell>
          <cell r="AK89">
            <v>1.6234931189963597E-4</v>
          </cell>
          <cell r="AL89">
            <v>84.852716762602924</v>
          </cell>
          <cell r="AM89">
            <v>0</v>
          </cell>
          <cell r="AN89">
            <v>0</v>
          </cell>
          <cell r="AO89" t="str">
            <v xml:space="preserve"> </v>
          </cell>
          <cell r="AP89">
            <v>0</v>
          </cell>
          <cell r="AQ89">
            <v>206896.48</v>
          </cell>
        </row>
        <row r="90">
          <cell r="B90">
            <v>191227</v>
          </cell>
          <cell r="C90">
            <v>1</v>
          </cell>
          <cell r="D90">
            <v>2</v>
          </cell>
          <cell r="E90">
            <v>133749343</v>
          </cell>
          <cell r="F90">
            <v>0</v>
          </cell>
          <cell r="G90"/>
          <cell r="H90" t="b">
            <v>0</v>
          </cell>
          <cell r="I90">
            <v>0</v>
          </cell>
          <cell r="J90"/>
          <cell r="K90"/>
          <cell r="L90">
            <v>0</v>
          </cell>
          <cell r="M90">
            <v>0</v>
          </cell>
          <cell r="N90">
            <v>0</v>
          </cell>
          <cell r="O90">
            <v>75814366</v>
          </cell>
          <cell r="P90">
            <v>1.1895022727818083</v>
          </cell>
          <cell r="Q90">
            <v>90181360.666511849</v>
          </cell>
          <cell r="R90">
            <v>90181360.666511849</v>
          </cell>
          <cell r="S90" t="str">
            <v xml:space="preserve"> </v>
          </cell>
          <cell r="T90">
            <v>90181360.666511849</v>
          </cell>
          <cell r="U90">
            <v>0</v>
          </cell>
          <cell r="V90">
            <v>90181360.666511849</v>
          </cell>
          <cell r="W90">
            <v>7.0731715495257572E-2</v>
          </cell>
          <cell r="X90">
            <v>0</v>
          </cell>
          <cell r="Y90">
            <v>0</v>
          </cell>
          <cell r="Z90">
            <v>0</v>
          </cell>
          <cell r="AA90" t="str">
            <v xml:space="preserve"> </v>
          </cell>
          <cell r="AB90">
            <v>0</v>
          </cell>
          <cell r="AC90">
            <v>90181360.666511849</v>
          </cell>
          <cell r="AD90" t="str">
            <v xml:space="preserve"> </v>
          </cell>
          <cell r="AE90">
            <v>0</v>
          </cell>
          <cell r="AF90"/>
          <cell r="AG90" t="str">
            <v xml:space="preserve"> </v>
          </cell>
          <cell r="AH90">
            <v>90181360.666511849</v>
          </cell>
          <cell r="AI90">
            <v>0</v>
          </cell>
          <cell r="AJ90">
            <v>90181360.666511849</v>
          </cell>
          <cell r="AK90">
            <v>7.0793322092021091E-2</v>
          </cell>
          <cell r="AL90">
            <v>37000.499958210508</v>
          </cell>
          <cell r="AM90">
            <v>0</v>
          </cell>
          <cell r="AN90">
            <v>0</v>
          </cell>
          <cell r="AO90" t="str">
            <v xml:space="preserve"> </v>
          </cell>
          <cell r="AP90">
            <v>0</v>
          </cell>
          <cell r="AQ90">
            <v>90218361.170000002</v>
          </cell>
        </row>
        <row r="91">
          <cell r="B91">
            <v>191261</v>
          </cell>
          <cell r="C91">
            <v>1</v>
          </cell>
          <cell r="D91">
            <v>4</v>
          </cell>
          <cell r="E91">
            <v>83311332</v>
          </cell>
          <cell r="F91">
            <v>0</v>
          </cell>
          <cell r="G91"/>
          <cell r="H91" t="b">
            <v>0</v>
          </cell>
          <cell r="I91">
            <v>0</v>
          </cell>
          <cell r="J91"/>
          <cell r="K91"/>
          <cell r="L91">
            <v>0</v>
          </cell>
          <cell r="M91">
            <v>0</v>
          </cell>
          <cell r="N91">
            <v>0</v>
          </cell>
          <cell r="O91">
            <v>3412201</v>
          </cell>
          <cell r="P91">
            <v>1.1895022727818083</v>
          </cell>
          <cell r="Q91">
            <v>4058820.8446883592</v>
          </cell>
          <cell r="R91">
            <v>4058820.8446883592</v>
          </cell>
          <cell r="S91" t="str">
            <v xml:space="preserve"> </v>
          </cell>
          <cell r="T91">
            <v>4058820.8446883592</v>
          </cell>
          <cell r="U91">
            <v>0</v>
          </cell>
          <cell r="V91">
            <v>4058820.8446883592</v>
          </cell>
          <cell r="W91">
            <v>3.1834445511901184E-3</v>
          </cell>
          <cell r="X91">
            <v>0</v>
          </cell>
          <cell r="Y91">
            <v>0</v>
          </cell>
          <cell r="Z91">
            <v>0</v>
          </cell>
          <cell r="AA91" t="str">
            <v xml:space="preserve"> </v>
          </cell>
          <cell r="AB91">
            <v>0</v>
          </cell>
          <cell r="AC91">
            <v>4058820.8446883592</v>
          </cell>
          <cell r="AD91" t="str">
            <v xml:space="preserve"> </v>
          </cell>
          <cell r="AE91">
            <v>0</v>
          </cell>
          <cell r="AF91"/>
          <cell r="AG91" t="str">
            <v xml:space="preserve"> </v>
          </cell>
          <cell r="AH91">
            <v>4058820.8446883592</v>
          </cell>
          <cell r="AI91">
            <v>0</v>
          </cell>
          <cell r="AJ91">
            <v>4058820.8446883592</v>
          </cell>
          <cell r="AK91">
            <v>3.1862172986544066E-3</v>
          </cell>
          <cell r="AL91">
            <v>1665.2931313559475</v>
          </cell>
          <cell r="AM91">
            <v>0</v>
          </cell>
          <cell r="AN91">
            <v>0</v>
          </cell>
          <cell r="AO91" t="str">
            <v xml:space="preserve"> </v>
          </cell>
          <cell r="AP91">
            <v>0</v>
          </cell>
          <cell r="AQ91">
            <v>4060486.14</v>
          </cell>
        </row>
        <row r="92">
          <cell r="B92">
            <v>191230</v>
          </cell>
          <cell r="C92">
            <v>1</v>
          </cell>
          <cell r="D92">
            <v>2</v>
          </cell>
          <cell r="E92">
            <v>103149753</v>
          </cell>
          <cell r="F92">
            <v>0</v>
          </cell>
          <cell r="G92"/>
          <cell r="H92" t="b">
            <v>0</v>
          </cell>
          <cell r="I92">
            <v>0</v>
          </cell>
          <cell r="J92"/>
          <cell r="K92"/>
          <cell r="L92">
            <v>0</v>
          </cell>
          <cell r="M92">
            <v>0</v>
          </cell>
          <cell r="N92">
            <v>0</v>
          </cell>
          <cell r="O92">
            <v>57387843</v>
          </cell>
          <cell r="P92">
            <v>1.1895022727818083</v>
          </cell>
          <cell r="Q92">
            <v>68262969.678545594</v>
          </cell>
          <cell r="R92">
            <v>68262969.678545594</v>
          </cell>
          <cell r="S92" t="str">
            <v xml:space="preserve"> </v>
          </cell>
          <cell r="T92">
            <v>68262969.678545594</v>
          </cell>
          <cell r="U92">
            <v>0</v>
          </cell>
          <cell r="V92">
            <v>68262969.678545594</v>
          </cell>
          <cell r="W92">
            <v>5.3540520064000917E-2</v>
          </cell>
          <cell r="X92">
            <v>0</v>
          </cell>
          <cell r="Y92">
            <v>0</v>
          </cell>
          <cell r="Z92">
            <v>0</v>
          </cell>
          <cell r="AA92" t="str">
            <v xml:space="preserve"> </v>
          </cell>
          <cell r="AB92">
            <v>0</v>
          </cell>
          <cell r="AC92">
            <v>68262969.678545594</v>
          </cell>
          <cell r="AD92" t="str">
            <v xml:space="preserve"> </v>
          </cell>
          <cell r="AE92">
            <v>0</v>
          </cell>
          <cell r="AF92"/>
          <cell r="AG92" t="str">
            <v xml:space="preserve"> </v>
          </cell>
          <cell r="AH92">
            <v>68262969.678545594</v>
          </cell>
          <cell r="AI92">
            <v>0</v>
          </cell>
          <cell r="AJ92">
            <v>68262969.678545594</v>
          </cell>
          <cell r="AK92">
            <v>5.3587153306344851E-2</v>
          </cell>
          <cell r="AL92">
            <v>28007.605874106917</v>
          </cell>
          <cell r="AM92">
            <v>0</v>
          </cell>
          <cell r="AN92">
            <v>0</v>
          </cell>
          <cell r="AO92" t="str">
            <v xml:space="preserve"> </v>
          </cell>
          <cell r="AP92">
            <v>0</v>
          </cell>
          <cell r="AQ92">
            <v>68290977.280000001</v>
          </cell>
        </row>
        <row r="93">
          <cell r="B93">
            <v>191231</v>
          </cell>
          <cell r="C93">
            <v>1</v>
          </cell>
          <cell r="D93">
            <v>2</v>
          </cell>
          <cell r="E93">
            <v>112145129</v>
          </cell>
          <cell r="F93">
            <v>0</v>
          </cell>
          <cell r="G93"/>
          <cell r="H93" t="b">
            <v>0</v>
          </cell>
          <cell r="I93">
            <v>0</v>
          </cell>
          <cell r="J93"/>
          <cell r="K93"/>
          <cell r="L93">
            <v>0</v>
          </cell>
          <cell r="M93">
            <v>0</v>
          </cell>
          <cell r="N93">
            <v>0</v>
          </cell>
          <cell r="O93">
            <v>60374225</v>
          </cell>
          <cell r="P93">
            <v>1.1895022727818083</v>
          </cell>
          <cell r="Q93">
            <v>71815277.854940265</v>
          </cell>
          <cell r="R93">
            <v>71815277.854940265</v>
          </cell>
          <cell r="S93" t="str">
            <v xml:space="preserve"> </v>
          </cell>
          <cell r="T93">
            <v>71815277.854940265</v>
          </cell>
          <cell r="U93">
            <v>0</v>
          </cell>
          <cell r="V93">
            <v>71815277.854940265</v>
          </cell>
          <cell r="W93">
            <v>5.6326692832156203E-2</v>
          </cell>
          <cell r="X93">
            <v>0</v>
          </cell>
          <cell r="Y93">
            <v>0</v>
          </cell>
          <cell r="Z93">
            <v>0</v>
          </cell>
          <cell r="AA93" t="str">
            <v xml:space="preserve"> </v>
          </cell>
          <cell r="AB93">
            <v>0</v>
          </cell>
          <cell r="AC93">
            <v>71815277.854940265</v>
          </cell>
          <cell r="AD93" t="str">
            <v xml:space="preserve"> </v>
          </cell>
          <cell r="AE93">
            <v>0</v>
          </cell>
          <cell r="AF93"/>
          <cell r="AG93" t="str">
            <v xml:space="preserve"> </v>
          </cell>
          <cell r="AH93">
            <v>71815277.854940265</v>
          </cell>
          <cell r="AI93">
            <v>0</v>
          </cell>
          <cell r="AJ93">
            <v>71815277.854940265</v>
          </cell>
          <cell r="AK93">
            <v>5.6375752802327095E-2</v>
          </cell>
          <cell r="AL93">
            <v>29465.081981817166</v>
          </cell>
          <cell r="AM93">
            <v>0</v>
          </cell>
          <cell r="AN93">
            <v>0</v>
          </cell>
          <cell r="AO93" t="str">
            <v xml:space="preserve"> </v>
          </cell>
          <cell r="AP93">
            <v>0</v>
          </cell>
          <cell r="AQ93">
            <v>71844742.939999998</v>
          </cell>
        </row>
        <row r="94">
          <cell r="B94">
            <v>191306</v>
          </cell>
          <cell r="C94">
            <v>1</v>
          </cell>
          <cell r="D94">
            <v>4</v>
          </cell>
          <cell r="E94">
            <v>64497934</v>
          </cell>
          <cell r="F94">
            <v>0</v>
          </cell>
          <cell r="G94"/>
          <cell r="H94" t="b">
            <v>0</v>
          </cell>
          <cell r="I94">
            <v>0</v>
          </cell>
          <cell r="J94"/>
          <cell r="K94"/>
          <cell r="L94">
            <v>0</v>
          </cell>
          <cell r="M94">
            <v>0</v>
          </cell>
          <cell r="N94">
            <v>0</v>
          </cell>
          <cell r="O94">
            <v>36839004</v>
          </cell>
          <cell r="P94">
            <v>1.1895022727818083</v>
          </cell>
          <cell r="Q94">
            <v>43820078.985018127</v>
          </cell>
          <cell r="R94">
            <v>43820078.985018127</v>
          </cell>
          <cell r="S94" t="str">
            <v xml:space="preserve"> </v>
          </cell>
          <cell r="T94">
            <v>43820078.985018127</v>
          </cell>
          <cell r="U94">
            <v>0</v>
          </cell>
          <cell r="V94">
            <v>43820078.985018127</v>
          </cell>
          <cell r="W94">
            <v>3.4369290248455753E-2</v>
          </cell>
          <cell r="X94">
            <v>0</v>
          </cell>
          <cell r="Y94">
            <v>0</v>
          </cell>
          <cell r="Z94">
            <v>0</v>
          </cell>
          <cell r="AA94" t="str">
            <v xml:space="preserve"> </v>
          </cell>
          <cell r="AB94">
            <v>0</v>
          </cell>
          <cell r="AC94">
            <v>43820078.985018127</v>
          </cell>
          <cell r="AD94" t="str">
            <v xml:space="preserve"> </v>
          </cell>
          <cell r="AE94">
            <v>0</v>
          </cell>
          <cell r="AF94"/>
          <cell r="AG94" t="str">
            <v xml:space="preserve"> </v>
          </cell>
          <cell r="AH94">
            <v>43820078.985018127</v>
          </cell>
          <cell r="AI94">
            <v>0</v>
          </cell>
          <cell r="AJ94">
            <v>43820078.985018127</v>
          </cell>
          <cell r="AK94">
            <v>3.439922554679483E-2</v>
          </cell>
          <cell r="AL94">
            <v>17978.93510001148</v>
          </cell>
          <cell r="AM94">
            <v>0</v>
          </cell>
          <cell r="AN94">
            <v>0</v>
          </cell>
          <cell r="AO94" t="str">
            <v xml:space="preserve"> </v>
          </cell>
          <cell r="AP94">
            <v>0</v>
          </cell>
          <cell r="AQ94">
            <v>43838057.920000002</v>
          </cell>
        </row>
        <row r="95">
          <cell r="B95">
            <v>191228</v>
          </cell>
          <cell r="C95">
            <v>1</v>
          </cell>
          <cell r="D95">
            <v>2</v>
          </cell>
          <cell r="E95">
            <v>290379243</v>
          </cell>
          <cell r="F95">
            <v>0</v>
          </cell>
          <cell r="G95"/>
          <cell r="H95" t="b">
            <v>0</v>
          </cell>
          <cell r="I95">
            <v>0</v>
          </cell>
          <cell r="J95"/>
          <cell r="K95"/>
          <cell r="L95">
            <v>0</v>
          </cell>
          <cell r="M95">
            <v>0</v>
          </cell>
          <cell r="N95">
            <v>0</v>
          </cell>
          <cell r="O95">
            <v>163616725</v>
          </cell>
          <cell r="P95">
            <v>1.1895022727818083</v>
          </cell>
          <cell r="Q95">
            <v>194622466.25261611</v>
          </cell>
          <cell r="R95">
            <v>194622466.25261611</v>
          </cell>
          <cell r="S95" t="str">
            <v xml:space="preserve"> </v>
          </cell>
          <cell r="T95">
            <v>194622466.25261611</v>
          </cell>
          <cell r="U95">
            <v>0</v>
          </cell>
          <cell r="V95">
            <v>194622466.25261611</v>
          </cell>
          <cell r="W95">
            <v>0.15264774017850122</v>
          </cell>
          <cell r="X95">
            <v>0</v>
          </cell>
          <cell r="Y95">
            <v>0</v>
          </cell>
          <cell r="Z95">
            <v>0</v>
          </cell>
          <cell r="AA95" t="str">
            <v xml:space="preserve"> </v>
          </cell>
          <cell r="AB95">
            <v>0</v>
          </cell>
          <cell r="AC95">
            <v>194622466.25261611</v>
          </cell>
          <cell r="AD95" t="str">
            <v xml:space="preserve"> </v>
          </cell>
          <cell r="AE95">
            <v>0</v>
          </cell>
          <cell r="AF95"/>
          <cell r="AG95" t="str">
            <v xml:space="preserve"> </v>
          </cell>
          <cell r="AH95">
            <v>194622466.25261611</v>
          </cell>
          <cell r="AI95">
            <v>0</v>
          </cell>
          <cell r="AJ95">
            <v>194622466.25261611</v>
          </cell>
          <cell r="AK95">
            <v>0.15278069479030715</v>
          </cell>
          <cell r="AL95">
            <v>79851.628997663065</v>
          </cell>
          <cell r="AM95">
            <v>0</v>
          </cell>
          <cell r="AN95">
            <v>0</v>
          </cell>
          <cell r="AO95" t="str">
            <v xml:space="preserve"> </v>
          </cell>
          <cell r="AP95">
            <v>0</v>
          </cell>
          <cell r="AQ95">
            <v>194702317.88</v>
          </cell>
        </row>
        <row r="96">
          <cell r="B96">
            <v>190468</v>
          </cell>
          <cell r="C96">
            <v>3</v>
          </cell>
          <cell r="D96">
            <v>4</v>
          </cell>
          <cell r="E96">
            <v>3917961</v>
          </cell>
          <cell r="F96">
            <v>0</v>
          </cell>
          <cell r="G96"/>
          <cell r="H96" t="b">
            <v>0</v>
          </cell>
          <cell r="I96">
            <v>0</v>
          </cell>
          <cell r="J96"/>
          <cell r="K96"/>
          <cell r="L96">
            <v>109858</v>
          </cell>
          <cell r="M96">
            <v>0.60828309897065103</v>
          </cell>
          <cell r="N96">
            <v>66824.764686717783</v>
          </cell>
          <cell r="O96">
            <v>0</v>
          </cell>
          <cell r="P96">
            <v>0</v>
          </cell>
          <cell r="Q96">
            <v>0</v>
          </cell>
          <cell r="R96">
            <v>66824.764686717783</v>
          </cell>
          <cell r="S96" t="str">
            <v xml:space="preserve"> </v>
          </cell>
          <cell r="T96">
            <v>66824.764686717783</v>
          </cell>
          <cell r="U96">
            <v>0</v>
          </cell>
          <cell r="V96">
            <v>0</v>
          </cell>
          <cell r="W96" t="str">
            <v xml:space="preserve"> </v>
          </cell>
          <cell r="X96">
            <v>0</v>
          </cell>
          <cell r="Y96">
            <v>0</v>
          </cell>
          <cell r="Z96">
            <v>66824.764686717783</v>
          </cell>
          <cell r="AA96">
            <v>2.1551360200039181E-4</v>
          </cell>
          <cell r="AB96">
            <v>0</v>
          </cell>
          <cell r="AC96">
            <v>66824.764686717783</v>
          </cell>
          <cell r="AD96" t="str">
            <v xml:space="preserve"> </v>
          </cell>
          <cell r="AE96">
            <v>0</v>
          </cell>
          <cell r="AF96"/>
          <cell r="AG96" t="str">
            <v xml:space="preserve"> </v>
          </cell>
          <cell r="AH96">
            <v>66824.764686717783</v>
          </cell>
          <cell r="AI96">
            <v>0</v>
          </cell>
          <cell r="AJ96">
            <v>0</v>
          </cell>
          <cell r="AK96" t="str">
            <v xml:space="preserve"> </v>
          </cell>
          <cell r="AL96">
            <v>0</v>
          </cell>
          <cell r="AM96">
            <v>0</v>
          </cell>
          <cell r="AN96">
            <v>66824.764686717783</v>
          </cell>
          <cell r="AO96">
            <v>2.1641394307177425E-4</v>
          </cell>
          <cell r="AP96">
            <v>131.50661414378791</v>
          </cell>
          <cell r="AQ96">
            <v>66956.27</v>
          </cell>
        </row>
        <row r="97">
          <cell r="B97">
            <v>361246</v>
          </cell>
          <cell r="C97">
            <v>3</v>
          </cell>
          <cell r="D97">
            <v>2</v>
          </cell>
          <cell r="E97">
            <v>69185507</v>
          </cell>
          <cell r="F97">
            <v>0</v>
          </cell>
          <cell r="G97"/>
          <cell r="H97" t="b">
            <v>0</v>
          </cell>
          <cell r="I97">
            <v>0</v>
          </cell>
          <cell r="J97"/>
          <cell r="K97"/>
          <cell r="L97">
            <v>24267077</v>
          </cell>
          <cell r="M97">
            <v>0.60828309897065103</v>
          </cell>
          <cell r="N97">
            <v>14761252.800519409</v>
          </cell>
          <cell r="O97">
            <v>0</v>
          </cell>
          <cell r="P97">
            <v>0</v>
          </cell>
          <cell r="Q97">
            <v>0</v>
          </cell>
          <cell r="R97">
            <v>14761252.800519409</v>
          </cell>
          <cell r="S97" t="str">
            <v xml:space="preserve"> </v>
          </cell>
          <cell r="T97">
            <v>14761252.800519409</v>
          </cell>
          <cell r="U97">
            <v>0</v>
          </cell>
          <cell r="V97">
            <v>0</v>
          </cell>
          <cell r="W97" t="str">
            <v xml:space="preserve"> </v>
          </cell>
          <cell r="X97">
            <v>0</v>
          </cell>
          <cell r="Y97">
            <v>0</v>
          </cell>
          <cell r="Z97">
            <v>14761252.800519409</v>
          </cell>
          <cell r="AA97">
            <v>4.7605865519951773E-2</v>
          </cell>
          <cell r="AB97">
            <v>0</v>
          </cell>
          <cell r="AC97">
            <v>14761252.800519409</v>
          </cell>
          <cell r="AD97" t="str">
            <v xml:space="preserve"> </v>
          </cell>
          <cell r="AE97">
            <v>0</v>
          </cell>
          <cell r="AF97"/>
          <cell r="AG97" t="str">
            <v xml:space="preserve"> </v>
          </cell>
          <cell r="AH97">
            <v>14761252.800519409</v>
          </cell>
          <cell r="AI97">
            <v>0</v>
          </cell>
          <cell r="AJ97">
            <v>0</v>
          </cell>
          <cell r="AK97" t="str">
            <v xml:space="preserve"> </v>
          </cell>
          <cell r="AL97">
            <v>0</v>
          </cell>
          <cell r="AM97">
            <v>0</v>
          </cell>
          <cell r="AN97">
            <v>14761252.800519409</v>
          </cell>
          <cell r="AO97">
            <v>4.7804746312479399E-2</v>
          </cell>
          <cell r="AP97">
            <v>29049.146456667604</v>
          </cell>
          <cell r="AQ97">
            <v>14790301.949999999</v>
          </cell>
        </row>
        <row r="98">
          <cell r="B98">
            <v>190198</v>
          </cell>
          <cell r="C98">
            <v>3</v>
          </cell>
          <cell r="D98">
            <v>4</v>
          </cell>
          <cell r="E98">
            <v>17404135</v>
          </cell>
          <cell r="F98">
            <v>0</v>
          </cell>
          <cell r="G98"/>
          <cell r="H98" t="b">
            <v>0</v>
          </cell>
          <cell r="I98">
            <v>0</v>
          </cell>
          <cell r="J98"/>
          <cell r="K98"/>
          <cell r="L98">
            <v>7087000</v>
          </cell>
          <cell r="M98">
            <v>0.60828309897065103</v>
          </cell>
          <cell r="N98">
            <v>4310902.3224050039</v>
          </cell>
          <cell r="O98">
            <v>0</v>
          </cell>
          <cell r="P98">
            <v>0</v>
          </cell>
          <cell r="Q98">
            <v>0</v>
          </cell>
          <cell r="R98">
            <v>4310902.3224050039</v>
          </cell>
          <cell r="S98" t="str">
            <v xml:space="preserve"> </v>
          </cell>
          <cell r="T98">
            <v>4310902.3224050039</v>
          </cell>
          <cell r="U98">
            <v>0</v>
          </cell>
          <cell r="V98">
            <v>0</v>
          </cell>
          <cell r="W98" t="str">
            <v xml:space="preserve"> </v>
          </cell>
          <cell r="X98">
            <v>0</v>
          </cell>
          <cell r="Y98">
            <v>0</v>
          </cell>
          <cell r="Z98">
            <v>4310902.3224050039</v>
          </cell>
          <cell r="AA98">
            <v>1.3902900993799056E-2</v>
          </cell>
          <cell r="AB98">
            <v>0</v>
          </cell>
          <cell r="AC98">
            <v>4310902.3224050039</v>
          </cell>
          <cell r="AD98" t="str">
            <v xml:space="preserve"> </v>
          </cell>
          <cell r="AE98">
            <v>0</v>
          </cell>
          <cell r="AF98"/>
          <cell r="AG98" t="str">
            <v xml:space="preserve"> </v>
          </cell>
          <cell r="AH98">
            <v>4310902.3224050039</v>
          </cell>
          <cell r="AI98">
            <v>0</v>
          </cell>
          <cell r="AJ98">
            <v>0</v>
          </cell>
          <cell r="AK98" t="str">
            <v xml:space="preserve"> </v>
          </cell>
          <cell r="AL98">
            <v>0</v>
          </cell>
          <cell r="AM98">
            <v>0</v>
          </cell>
          <cell r="AN98">
            <v>4310902.3224050039</v>
          </cell>
          <cell r="AO98">
            <v>1.3960982491485955E-2</v>
          </cell>
          <cell r="AP98">
            <v>8483.5640047791221</v>
          </cell>
          <cell r="AQ98">
            <v>4319385.8899999997</v>
          </cell>
        </row>
        <row r="99">
          <cell r="B99">
            <v>190854</v>
          </cell>
          <cell r="C99">
            <v>3</v>
          </cell>
          <cell r="D99">
            <v>4</v>
          </cell>
          <cell r="E99">
            <v>13522029</v>
          </cell>
          <cell r="F99">
            <v>0</v>
          </cell>
          <cell r="G99"/>
          <cell r="H99" t="b">
            <v>0</v>
          </cell>
          <cell r="I99">
            <v>0</v>
          </cell>
          <cell r="J99"/>
          <cell r="K99"/>
          <cell r="L99">
            <v>11240185</v>
          </cell>
          <cell r="M99">
            <v>0.60828309897065103</v>
          </cell>
          <cell r="N99">
            <v>6837214.5648034271</v>
          </cell>
          <cell r="O99">
            <v>0</v>
          </cell>
          <cell r="P99">
            <v>0</v>
          </cell>
          <cell r="Q99">
            <v>0</v>
          </cell>
          <cell r="R99">
            <v>6837214.5648034271</v>
          </cell>
          <cell r="S99" t="str">
            <v xml:space="preserve"> </v>
          </cell>
          <cell r="T99">
            <v>6837214.5648034271</v>
          </cell>
          <cell r="U99">
            <v>0</v>
          </cell>
          <cell r="V99">
            <v>0</v>
          </cell>
          <cell r="W99" t="str">
            <v xml:space="preserve"> </v>
          </cell>
          <cell r="X99">
            <v>0</v>
          </cell>
          <cell r="Y99">
            <v>0</v>
          </cell>
          <cell r="Z99">
            <v>6837214.5648034271</v>
          </cell>
          <cell r="AA99">
            <v>2.205039921080644E-2</v>
          </cell>
          <cell r="AB99">
            <v>0</v>
          </cell>
          <cell r="AC99">
            <v>6837214.5648034271</v>
          </cell>
          <cell r="AD99" t="str">
            <v xml:space="preserve"> </v>
          </cell>
          <cell r="AE99">
            <v>0</v>
          </cell>
          <cell r="AF99"/>
          <cell r="AG99" t="str">
            <v xml:space="preserve"> </v>
          </cell>
          <cell r="AH99">
            <v>6837214.5648034271</v>
          </cell>
          <cell r="AI99">
            <v>0</v>
          </cell>
          <cell r="AJ99">
            <v>0</v>
          </cell>
          <cell r="AK99" t="str">
            <v xml:space="preserve"> </v>
          </cell>
          <cell r="AL99">
            <v>0</v>
          </cell>
          <cell r="AM99">
            <v>0</v>
          </cell>
          <cell r="AN99">
            <v>6837214.5648034271</v>
          </cell>
          <cell r="AO99">
            <v>2.2142518129824051E-2</v>
          </cell>
          <cell r="AP99">
            <v>13455.175514753522</v>
          </cell>
          <cell r="AQ99">
            <v>6850669.7400000002</v>
          </cell>
        </row>
        <row r="100">
          <cell r="B100">
            <v>434040</v>
          </cell>
          <cell r="C100">
            <v>2</v>
          </cell>
          <cell r="D100">
            <v>1</v>
          </cell>
          <cell r="E100">
            <v>53789612</v>
          </cell>
          <cell r="F100">
            <v>0</v>
          </cell>
          <cell r="G100"/>
          <cell r="H100" t="b">
            <v>0</v>
          </cell>
          <cell r="I100">
            <v>0</v>
          </cell>
          <cell r="J100"/>
          <cell r="K100"/>
          <cell r="L100">
            <v>6962050</v>
          </cell>
          <cell r="M100">
            <v>0.60828309897065103</v>
          </cell>
          <cell r="N100">
            <v>4234897.3491886212</v>
          </cell>
          <cell r="O100">
            <v>0</v>
          </cell>
          <cell r="P100">
            <v>0</v>
          </cell>
          <cell r="Q100">
            <v>0</v>
          </cell>
          <cell r="R100">
            <v>4234897.3491886212</v>
          </cell>
          <cell r="S100" t="str">
            <v xml:space="preserve"> </v>
          </cell>
          <cell r="T100">
            <v>4234897.3491886212</v>
          </cell>
          <cell r="U100">
            <v>0</v>
          </cell>
          <cell r="V100">
            <v>0</v>
          </cell>
          <cell r="W100" t="str">
            <v xml:space="preserve"> </v>
          </cell>
          <cell r="X100">
            <v>0</v>
          </cell>
          <cell r="Y100">
            <v>0</v>
          </cell>
          <cell r="Z100">
            <v>4234897.3491886212</v>
          </cell>
          <cell r="AA100">
            <v>1.3657780706064446E-2</v>
          </cell>
          <cell r="AB100">
            <v>0</v>
          </cell>
          <cell r="AC100">
            <v>4234897.3491886212</v>
          </cell>
          <cell r="AD100" t="str">
            <v xml:space="preserve"> </v>
          </cell>
          <cell r="AE100">
            <v>0</v>
          </cell>
          <cell r="AF100"/>
          <cell r="AG100" t="str">
            <v xml:space="preserve"> </v>
          </cell>
          <cell r="AH100">
            <v>4234897.3491886212</v>
          </cell>
          <cell r="AI100">
            <v>0</v>
          </cell>
          <cell r="AJ100">
            <v>0</v>
          </cell>
          <cell r="AK100" t="str">
            <v xml:space="preserve"> </v>
          </cell>
          <cell r="AL100">
            <v>0</v>
          </cell>
          <cell r="AM100">
            <v>0</v>
          </cell>
          <cell r="AN100">
            <v>4234897.3491886212</v>
          </cell>
          <cell r="AO100">
            <v>1.3714838176216989E-2</v>
          </cell>
          <cell r="AP100">
            <v>8333.991361573655</v>
          </cell>
          <cell r="AQ100">
            <v>4243231.34</v>
          </cell>
        </row>
        <row r="101">
          <cell r="B101">
            <v>450936</v>
          </cell>
          <cell r="C101">
            <v>1</v>
          </cell>
          <cell r="D101">
            <v>4</v>
          </cell>
          <cell r="E101">
            <v>9491547</v>
          </cell>
          <cell r="F101">
            <v>0</v>
          </cell>
          <cell r="G101"/>
          <cell r="H101" t="b">
            <v>0</v>
          </cell>
          <cell r="I101">
            <v>0</v>
          </cell>
          <cell r="J101"/>
          <cell r="K101"/>
          <cell r="L101">
            <v>0</v>
          </cell>
          <cell r="M101">
            <v>0</v>
          </cell>
          <cell r="N101">
            <v>0</v>
          </cell>
          <cell r="O101">
            <v>158004</v>
          </cell>
          <cell r="P101">
            <v>1.1895022727818083</v>
          </cell>
          <cell r="Q101">
            <v>187946.11710861683</v>
          </cell>
          <cell r="R101">
            <v>187946.11710861683</v>
          </cell>
          <cell r="S101" t="str">
            <v xml:space="preserve"> </v>
          </cell>
          <cell r="T101">
            <v>187946.11710861683</v>
          </cell>
          <cell r="U101">
            <v>0</v>
          </cell>
          <cell r="V101">
            <v>187946.11710861683</v>
          </cell>
          <cell r="W101">
            <v>1.4741129636450007E-4</v>
          </cell>
          <cell r="X101">
            <v>0</v>
          </cell>
          <cell r="Y101">
            <v>0</v>
          </cell>
          <cell r="Z101">
            <v>0</v>
          </cell>
          <cell r="AA101" t="str">
            <v xml:space="preserve"> </v>
          </cell>
          <cell r="AB101">
            <v>0</v>
          </cell>
          <cell r="AC101">
            <v>187946.11710861683</v>
          </cell>
          <cell r="AD101" t="str">
            <v xml:space="preserve"> </v>
          </cell>
          <cell r="AE101">
            <v>0</v>
          </cell>
          <cell r="AF101"/>
          <cell r="AG101" t="str">
            <v xml:space="preserve"> </v>
          </cell>
          <cell r="AH101">
            <v>187946.11710861683</v>
          </cell>
          <cell r="AI101">
            <v>0</v>
          </cell>
          <cell r="AJ101">
            <v>187946.11710861683</v>
          </cell>
          <cell r="AK101">
            <v>1.4753969008759766E-4</v>
          </cell>
          <cell r="AL101">
            <v>77.112390485427184</v>
          </cell>
          <cell r="AM101">
            <v>0</v>
          </cell>
          <cell r="AN101">
            <v>0</v>
          </cell>
          <cell r="AO101" t="str">
            <v xml:space="preserve"> </v>
          </cell>
          <cell r="AP101">
            <v>0</v>
          </cell>
          <cell r="AQ101">
            <v>188023.23</v>
          </cell>
        </row>
        <row r="102">
          <cell r="B102">
            <v>190521</v>
          </cell>
          <cell r="C102">
            <v>3</v>
          </cell>
          <cell r="D102">
            <v>3</v>
          </cell>
          <cell r="E102">
            <v>10023062</v>
          </cell>
          <cell r="F102">
            <v>0</v>
          </cell>
          <cell r="G102"/>
          <cell r="H102" t="b">
            <v>0</v>
          </cell>
          <cell r="I102">
            <v>0</v>
          </cell>
          <cell r="J102"/>
          <cell r="K102"/>
          <cell r="L102">
            <v>4346995</v>
          </cell>
          <cell r="M102">
            <v>0.60828309897065103</v>
          </cell>
          <cell r="N102">
            <v>2644203.5898099253</v>
          </cell>
          <cell r="O102">
            <v>0</v>
          </cell>
          <cell r="P102">
            <v>0</v>
          </cell>
          <cell r="Q102">
            <v>0</v>
          </cell>
          <cell r="R102">
            <v>2644203.5898099253</v>
          </cell>
          <cell r="S102" t="str">
            <v xml:space="preserve"> </v>
          </cell>
          <cell r="T102">
            <v>2644203.5898099253</v>
          </cell>
          <cell r="U102">
            <v>0</v>
          </cell>
          <cell r="V102">
            <v>0</v>
          </cell>
          <cell r="W102" t="str">
            <v xml:space="preserve"> </v>
          </cell>
          <cell r="X102">
            <v>0</v>
          </cell>
          <cell r="Y102">
            <v>0</v>
          </cell>
          <cell r="Z102">
            <v>2644203.5898099253</v>
          </cell>
          <cell r="AA102">
            <v>8.5277044032086267E-3</v>
          </cell>
          <cell r="AB102">
            <v>0</v>
          </cell>
          <cell r="AC102">
            <v>2644203.5898099253</v>
          </cell>
          <cell r="AD102" t="str">
            <v xml:space="preserve"> </v>
          </cell>
          <cell r="AE102">
            <v>0</v>
          </cell>
          <cell r="AF102"/>
          <cell r="AG102" t="str">
            <v xml:space="preserve"> </v>
          </cell>
          <cell r="AH102">
            <v>2644203.5898099253</v>
          </cell>
          <cell r="AI102">
            <v>0</v>
          </cell>
          <cell r="AJ102">
            <v>0</v>
          </cell>
          <cell r="AK102" t="str">
            <v xml:space="preserve"> </v>
          </cell>
          <cell r="AL102">
            <v>0</v>
          </cell>
          <cell r="AM102">
            <v>0</v>
          </cell>
          <cell r="AN102">
            <v>2644203.5898099253</v>
          </cell>
          <cell r="AO102">
            <v>8.5633301940986305E-3</v>
          </cell>
          <cell r="AP102">
            <v>5203.6137026887009</v>
          </cell>
          <cell r="AQ102">
            <v>2649407.2000000002</v>
          </cell>
        </row>
        <row r="103">
          <cell r="B103">
            <v>240942</v>
          </cell>
          <cell r="C103">
            <v>4</v>
          </cell>
          <cell r="D103">
            <v>3</v>
          </cell>
          <cell r="E103">
            <v>16056301</v>
          </cell>
          <cell r="F103">
            <v>1346625</v>
          </cell>
          <cell r="G103">
            <v>1124431.875</v>
          </cell>
          <cell r="H103">
            <v>1124431.875</v>
          </cell>
          <cell r="I103">
            <v>0</v>
          </cell>
          <cell r="J103"/>
          <cell r="K103"/>
          <cell r="L103">
            <v>0</v>
          </cell>
          <cell r="M103">
            <v>0</v>
          </cell>
          <cell r="N103">
            <v>0</v>
          </cell>
          <cell r="O103">
            <v>0</v>
          </cell>
          <cell r="P103">
            <v>0</v>
          </cell>
          <cell r="Q103">
            <v>0</v>
          </cell>
          <cell r="R103">
            <v>1124431.875</v>
          </cell>
          <cell r="S103" t="str">
            <v xml:space="preserve"> </v>
          </cell>
          <cell r="T103">
            <v>1124431.875</v>
          </cell>
          <cell r="U103">
            <v>0</v>
          </cell>
          <cell r="V103">
            <v>0</v>
          </cell>
          <cell r="W103" t="str">
            <v xml:space="preserve"> </v>
          </cell>
          <cell r="X103">
            <v>0</v>
          </cell>
          <cell r="Y103">
            <v>0</v>
          </cell>
          <cell r="Z103">
            <v>0</v>
          </cell>
          <cell r="AA103" t="str">
            <v xml:space="preserve"> </v>
          </cell>
          <cell r="AB103">
            <v>0</v>
          </cell>
          <cell r="AC103">
            <v>1124431.875</v>
          </cell>
          <cell r="AD103" t="str">
            <v xml:space="preserve"> </v>
          </cell>
          <cell r="AE103">
            <v>0</v>
          </cell>
          <cell r="AF103"/>
          <cell r="AG103" t="str">
            <v xml:space="preserve"> </v>
          </cell>
          <cell r="AH103">
            <v>1124431.875</v>
          </cell>
          <cell r="AI103">
            <v>0</v>
          </cell>
          <cell r="AJ103">
            <v>0</v>
          </cell>
          <cell r="AK103" t="str">
            <v xml:space="preserve"> </v>
          </cell>
          <cell r="AL103">
            <v>0</v>
          </cell>
          <cell r="AM103">
            <v>0</v>
          </cell>
          <cell r="AN103">
            <v>0</v>
          </cell>
          <cell r="AO103" t="str">
            <v xml:space="preserve"> </v>
          </cell>
          <cell r="AP103">
            <v>0</v>
          </cell>
          <cell r="AQ103">
            <v>1124431.8799999999</v>
          </cell>
        </row>
        <row r="104">
          <cell r="B104">
            <v>150830</v>
          </cell>
          <cell r="C104">
            <v>5</v>
          </cell>
          <cell r="D104">
            <v>4</v>
          </cell>
          <cell r="E104">
            <v>2426261</v>
          </cell>
          <cell r="F104">
            <v>0</v>
          </cell>
          <cell r="G104"/>
          <cell r="H104" t="b">
            <v>0</v>
          </cell>
          <cell r="I104">
            <v>29895</v>
          </cell>
          <cell r="J104">
            <v>0.25</v>
          </cell>
          <cell r="K104">
            <v>7473.75</v>
          </cell>
          <cell r="L104">
            <v>0</v>
          </cell>
          <cell r="M104">
            <v>0</v>
          </cell>
          <cell r="N104">
            <v>0</v>
          </cell>
          <cell r="O104">
            <v>0</v>
          </cell>
          <cell r="P104">
            <v>0</v>
          </cell>
          <cell r="Q104">
            <v>0</v>
          </cell>
          <cell r="R104">
            <v>7473.75</v>
          </cell>
          <cell r="S104" t="str">
            <v xml:space="preserve"> </v>
          </cell>
          <cell r="T104">
            <v>7473.75</v>
          </cell>
          <cell r="U104">
            <v>0</v>
          </cell>
          <cell r="V104">
            <v>0</v>
          </cell>
          <cell r="W104" t="str">
            <v xml:space="preserve"> </v>
          </cell>
          <cell r="X104">
            <v>0</v>
          </cell>
          <cell r="Y104">
            <v>0</v>
          </cell>
          <cell r="Z104">
            <v>0</v>
          </cell>
          <cell r="AA104" t="str">
            <v xml:space="preserve"> </v>
          </cell>
          <cell r="AB104">
            <v>0</v>
          </cell>
          <cell r="AC104">
            <v>7473.75</v>
          </cell>
          <cell r="AD104" t="str">
            <v xml:space="preserve"> </v>
          </cell>
          <cell r="AE104">
            <v>0</v>
          </cell>
          <cell r="AF104"/>
          <cell r="AG104" t="str">
            <v xml:space="preserve"> </v>
          </cell>
          <cell r="AH104">
            <v>7473.75</v>
          </cell>
          <cell r="AI104">
            <v>0</v>
          </cell>
          <cell r="AJ104">
            <v>0</v>
          </cell>
          <cell r="AK104" t="str">
            <v xml:space="preserve"> </v>
          </cell>
          <cell r="AL104">
            <v>0</v>
          </cell>
          <cell r="AM104">
            <v>0</v>
          </cell>
          <cell r="AN104">
            <v>0</v>
          </cell>
          <cell r="AO104" t="str">
            <v xml:space="preserve"> </v>
          </cell>
          <cell r="AP104">
            <v>0</v>
          </cell>
          <cell r="AQ104">
            <v>7473.75</v>
          </cell>
        </row>
        <row r="105">
          <cell r="B105">
            <v>340951</v>
          </cell>
          <cell r="C105">
            <v>3</v>
          </cell>
          <cell r="D105">
            <v>3</v>
          </cell>
          <cell r="E105">
            <v>16814776</v>
          </cell>
          <cell r="F105">
            <v>0</v>
          </cell>
          <cell r="G105"/>
          <cell r="H105" t="b">
            <v>0</v>
          </cell>
          <cell r="I105">
            <v>0</v>
          </cell>
          <cell r="J105"/>
          <cell r="K105"/>
          <cell r="L105">
            <v>1941733</v>
          </cell>
          <cell r="M105">
            <v>0.60828309897065103</v>
          </cell>
          <cell r="N105">
            <v>1181123.3666135792</v>
          </cell>
          <cell r="O105">
            <v>0</v>
          </cell>
          <cell r="P105">
            <v>0</v>
          </cell>
          <cell r="Q105">
            <v>0</v>
          </cell>
          <cell r="R105">
            <v>1181123.3666135792</v>
          </cell>
          <cell r="S105" t="str">
            <v xml:space="preserve"> </v>
          </cell>
          <cell r="T105">
            <v>1181123.3666135792</v>
          </cell>
          <cell r="U105">
            <v>0</v>
          </cell>
          <cell r="V105">
            <v>0</v>
          </cell>
          <cell r="W105" t="str">
            <v xml:space="preserve"> </v>
          </cell>
          <cell r="X105">
            <v>0</v>
          </cell>
          <cell r="Y105">
            <v>0</v>
          </cell>
          <cell r="Z105">
            <v>1181123.3666135792</v>
          </cell>
          <cell r="AA105">
            <v>3.8091888888658705E-3</v>
          </cell>
          <cell r="AB105">
            <v>0</v>
          </cell>
          <cell r="AC105">
            <v>1181123.3666135792</v>
          </cell>
          <cell r="AD105" t="str">
            <v xml:space="preserve"> </v>
          </cell>
          <cell r="AE105">
            <v>0</v>
          </cell>
          <cell r="AF105"/>
          <cell r="AG105" t="str">
            <v xml:space="preserve"> </v>
          </cell>
          <cell r="AH105">
            <v>1181123.3666135792</v>
          </cell>
          <cell r="AI105">
            <v>0</v>
          </cell>
          <cell r="AJ105">
            <v>0</v>
          </cell>
          <cell r="AK105" t="str">
            <v xml:space="preserve"> </v>
          </cell>
          <cell r="AL105">
            <v>0</v>
          </cell>
          <cell r="AM105">
            <v>0</v>
          </cell>
          <cell r="AN105">
            <v>1181123.3666135792</v>
          </cell>
          <cell r="AO105">
            <v>3.8251023587047412E-3</v>
          </cell>
          <cell r="AP105">
            <v>2324.3708460126686</v>
          </cell>
          <cell r="AQ105">
            <v>1183447.74</v>
          </cell>
        </row>
        <row r="106">
          <cell r="B106">
            <v>196168</v>
          </cell>
          <cell r="C106">
            <v>2</v>
          </cell>
          <cell r="D106">
            <v>1</v>
          </cell>
          <cell r="E106">
            <v>9613084</v>
          </cell>
          <cell r="F106">
            <v>0</v>
          </cell>
          <cell r="G106"/>
          <cell r="H106" t="b">
            <v>0</v>
          </cell>
          <cell r="I106">
            <v>0</v>
          </cell>
          <cell r="J106"/>
          <cell r="K106"/>
          <cell r="L106">
            <v>6283651</v>
          </cell>
          <cell r="M106">
            <v>0.60828309897065103</v>
          </cell>
          <cell r="N106">
            <v>3822238.7031300301</v>
          </cell>
          <cell r="O106">
            <v>0</v>
          </cell>
          <cell r="P106">
            <v>0</v>
          </cell>
          <cell r="Q106">
            <v>0</v>
          </cell>
          <cell r="R106">
            <v>3822238.7031300301</v>
          </cell>
          <cell r="S106" t="str">
            <v xml:space="preserve"> </v>
          </cell>
          <cell r="T106">
            <v>3822238.7031300301</v>
          </cell>
          <cell r="U106">
            <v>0</v>
          </cell>
          <cell r="V106">
            <v>0</v>
          </cell>
          <cell r="W106" t="str">
            <v xml:space="preserve"> </v>
          </cell>
          <cell r="X106">
            <v>0</v>
          </cell>
          <cell r="Y106">
            <v>0</v>
          </cell>
          <cell r="Z106">
            <v>3822238.7031300301</v>
          </cell>
          <cell r="AA106">
            <v>1.2326933502552057E-2</v>
          </cell>
          <cell r="AB106">
            <v>0</v>
          </cell>
          <cell r="AC106">
            <v>3822238.7031300301</v>
          </cell>
          <cell r="AD106" t="str">
            <v xml:space="preserve"> </v>
          </cell>
          <cell r="AE106">
            <v>0</v>
          </cell>
          <cell r="AF106"/>
          <cell r="AG106" t="str">
            <v xml:space="preserve"> </v>
          </cell>
          <cell r="AH106">
            <v>3822238.7031300301</v>
          </cell>
          <cell r="AI106">
            <v>0</v>
          </cell>
          <cell r="AJ106">
            <v>0</v>
          </cell>
          <cell r="AK106" t="str">
            <v xml:space="preserve"> </v>
          </cell>
          <cell r="AL106">
            <v>0</v>
          </cell>
          <cell r="AM106">
            <v>0</v>
          </cell>
          <cell r="AN106">
            <v>3822238.7031300301</v>
          </cell>
          <cell r="AO106">
            <v>1.2378431154735178E-2</v>
          </cell>
          <cell r="AP106">
            <v>7521.9070752355492</v>
          </cell>
          <cell r="AQ106">
            <v>3829760.61</v>
          </cell>
        </row>
        <row r="107">
          <cell r="B107">
            <v>190524</v>
          </cell>
          <cell r="C107">
            <v>3</v>
          </cell>
          <cell r="D107">
            <v>3</v>
          </cell>
          <cell r="E107">
            <v>10032570</v>
          </cell>
          <cell r="F107">
            <v>0</v>
          </cell>
          <cell r="G107"/>
          <cell r="H107" t="b">
            <v>0</v>
          </cell>
          <cell r="I107">
            <v>0</v>
          </cell>
          <cell r="J107"/>
          <cell r="K107"/>
          <cell r="L107">
            <v>6116985</v>
          </cell>
          <cell r="M107">
            <v>0.60828309897065103</v>
          </cell>
          <cell r="N107">
            <v>3720858.5921569876</v>
          </cell>
          <cell r="O107">
            <v>0</v>
          </cell>
          <cell r="P107">
            <v>0</v>
          </cell>
          <cell r="Q107">
            <v>0</v>
          </cell>
          <cell r="R107">
            <v>3720858.5921569876</v>
          </cell>
          <cell r="S107" t="str">
            <v xml:space="preserve"> </v>
          </cell>
          <cell r="T107">
            <v>3720858.5921569876</v>
          </cell>
          <cell r="U107">
            <v>0</v>
          </cell>
          <cell r="V107">
            <v>0</v>
          </cell>
          <cell r="W107" t="str">
            <v xml:space="preserve"> </v>
          </cell>
          <cell r="X107">
            <v>0</v>
          </cell>
          <cell r="Y107">
            <v>0</v>
          </cell>
          <cell r="Z107">
            <v>3720858.5921569876</v>
          </cell>
          <cell r="AA107">
            <v>1.1999976976937197E-2</v>
          </cell>
          <cell r="AB107">
            <v>0</v>
          </cell>
          <cell r="AC107">
            <v>3720858.5921569876</v>
          </cell>
          <cell r="AD107" t="str">
            <v xml:space="preserve"> </v>
          </cell>
          <cell r="AE107">
            <v>0</v>
          </cell>
          <cell r="AF107"/>
          <cell r="AG107" t="str">
            <v xml:space="preserve"> </v>
          </cell>
          <cell r="AH107">
            <v>3720858.5921569876</v>
          </cell>
          <cell r="AI107">
            <v>0</v>
          </cell>
          <cell r="AJ107">
            <v>0</v>
          </cell>
          <cell r="AK107" t="str">
            <v xml:space="preserve"> </v>
          </cell>
          <cell r="AL107">
            <v>0</v>
          </cell>
          <cell r="AM107">
            <v>0</v>
          </cell>
          <cell r="AN107">
            <v>3720858.5921569876</v>
          </cell>
          <cell r="AO107">
            <v>1.2050108718171611E-2</v>
          </cell>
          <cell r="AP107">
            <v>7322.3978783369294</v>
          </cell>
          <cell r="AQ107">
            <v>3728180.99</v>
          </cell>
        </row>
        <row r="108">
          <cell r="B108">
            <v>500954</v>
          </cell>
          <cell r="C108">
            <v>3</v>
          </cell>
          <cell r="D108">
            <v>4</v>
          </cell>
          <cell r="E108">
            <v>4357842</v>
          </cell>
          <cell r="F108">
            <v>0</v>
          </cell>
          <cell r="G108"/>
          <cell r="H108" t="b">
            <v>0</v>
          </cell>
          <cell r="I108">
            <v>0</v>
          </cell>
          <cell r="J108"/>
          <cell r="K108"/>
          <cell r="L108">
            <v>33117</v>
          </cell>
          <cell r="M108">
            <v>0.60828309897065103</v>
          </cell>
          <cell r="N108">
            <v>20144.511388611048</v>
          </cell>
          <cell r="O108">
            <v>0</v>
          </cell>
          <cell r="P108">
            <v>0</v>
          </cell>
          <cell r="Q108">
            <v>0</v>
          </cell>
          <cell r="R108">
            <v>20144.511388611048</v>
          </cell>
          <cell r="S108" t="str">
            <v xml:space="preserve"> </v>
          </cell>
          <cell r="T108">
            <v>20144.511388611048</v>
          </cell>
          <cell r="U108">
            <v>0</v>
          </cell>
          <cell r="V108">
            <v>0</v>
          </cell>
          <cell r="W108" t="str">
            <v xml:space="preserve"> </v>
          </cell>
          <cell r="X108">
            <v>0</v>
          </cell>
          <cell r="Y108">
            <v>0</v>
          </cell>
          <cell r="Z108">
            <v>20144.511388611048</v>
          </cell>
          <cell r="AA108">
            <v>6.4967175421425612E-5</v>
          </cell>
          <cell r="AB108">
            <v>0</v>
          </cell>
          <cell r="AC108">
            <v>20144.511388611048</v>
          </cell>
          <cell r="AD108" t="str">
            <v xml:space="preserve"> </v>
          </cell>
          <cell r="AE108">
            <v>0</v>
          </cell>
          <cell r="AF108"/>
          <cell r="AG108" t="str">
            <v xml:space="preserve"> </v>
          </cell>
          <cell r="AH108">
            <v>20144.511388611048</v>
          </cell>
          <cell r="AI108">
            <v>0</v>
          </cell>
          <cell r="AJ108">
            <v>0</v>
          </cell>
          <cell r="AK108" t="str">
            <v xml:space="preserve"> </v>
          </cell>
          <cell r="AL108">
            <v>0</v>
          </cell>
          <cell r="AM108">
            <v>0</v>
          </cell>
          <cell r="AN108">
            <v>20144.511388611048</v>
          </cell>
          <cell r="AO108">
            <v>6.5238585744396835E-5</v>
          </cell>
          <cell r="AP108">
            <v>39.643035014289573</v>
          </cell>
          <cell r="AQ108">
            <v>20184.150000000001</v>
          </cell>
        </row>
        <row r="109">
          <cell r="B109">
            <v>250956</v>
          </cell>
          <cell r="C109">
            <v>1</v>
          </cell>
          <cell r="D109">
            <v>4</v>
          </cell>
          <cell r="E109">
            <v>6556941</v>
          </cell>
          <cell r="F109">
            <v>0</v>
          </cell>
          <cell r="G109"/>
          <cell r="H109" t="b">
            <v>0</v>
          </cell>
          <cell r="I109">
            <v>0</v>
          </cell>
          <cell r="J109"/>
          <cell r="K109"/>
          <cell r="L109">
            <v>0</v>
          </cell>
          <cell r="M109">
            <v>0</v>
          </cell>
          <cell r="N109">
            <v>0</v>
          </cell>
          <cell r="O109">
            <v>75211</v>
          </cell>
          <cell r="P109">
            <v>1.1895022727818083</v>
          </cell>
          <cell r="Q109">
            <v>89463.655438192582</v>
          </cell>
          <cell r="R109">
            <v>89463.655438192582</v>
          </cell>
          <cell r="S109" t="str">
            <v xml:space="preserve"> </v>
          </cell>
          <cell r="T109">
            <v>89463.655438192582</v>
          </cell>
          <cell r="U109">
            <v>0</v>
          </cell>
          <cell r="V109">
            <v>89463.655438192582</v>
          </cell>
          <cell r="W109">
            <v>7.0168799592861035E-5</v>
          </cell>
          <cell r="X109">
            <v>0</v>
          </cell>
          <cell r="Y109">
            <v>0</v>
          </cell>
          <cell r="Z109">
            <v>0</v>
          </cell>
          <cell r="AA109" t="str">
            <v xml:space="preserve"> </v>
          </cell>
          <cell r="AB109">
            <v>0</v>
          </cell>
          <cell r="AC109">
            <v>89463.655438192582</v>
          </cell>
          <cell r="AD109" t="str">
            <v xml:space="preserve"> </v>
          </cell>
          <cell r="AE109">
            <v>0</v>
          </cell>
          <cell r="AF109"/>
          <cell r="AG109" t="str">
            <v xml:space="preserve"> </v>
          </cell>
          <cell r="AH109">
            <v>89463.655438192582</v>
          </cell>
          <cell r="AI109">
            <v>0</v>
          </cell>
          <cell r="AJ109">
            <v>89463.655438192582</v>
          </cell>
          <cell r="AK109">
            <v>7.0229915895662814E-5</v>
          </cell>
          <cell r="AL109">
            <v>36.706032763724103</v>
          </cell>
          <cell r="AM109">
            <v>0</v>
          </cell>
          <cell r="AN109">
            <v>0</v>
          </cell>
          <cell r="AO109" t="str">
            <v xml:space="preserve"> </v>
          </cell>
          <cell r="AP109">
            <v>0</v>
          </cell>
          <cell r="AQ109">
            <v>89500.36</v>
          </cell>
        </row>
        <row r="110">
          <cell r="B110">
            <v>190541</v>
          </cell>
          <cell r="C110">
            <v>3</v>
          </cell>
          <cell r="D110">
            <v>4</v>
          </cell>
          <cell r="E110">
            <v>1568648</v>
          </cell>
          <cell r="F110">
            <v>0</v>
          </cell>
          <cell r="G110"/>
          <cell r="H110" t="b">
            <v>0</v>
          </cell>
          <cell r="I110">
            <v>0</v>
          </cell>
          <cell r="J110"/>
          <cell r="K110"/>
          <cell r="L110">
            <v>158004</v>
          </cell>
          <cell r="M110">
            <v>0.60828309897065103</v>
          </cell>
          <cell r="N110">
            <v>96111.162769758739</v>
          </cell>
          <cell r="O110">
            <v>0</v>
          </cell>
          <cell r="P110">
            <v>0</v>
          </cell>
          <cell r="Q110">
            <v>0</v>
          </cell>
          <cell r="R110">
            <v>96111.162769758739</v>
          </cell>
          <cell r="S110" t="str">
            <v xml:space="preserve"> </v>
          </cell>
          <cell r="T110">
            <v>96111.162769758739</v>
          </cell>
          <cell r="U110">
            <v>0</v>
          </cell>
          <cell r="V110">
            <v>0</v>
          </cell>
          <cell r="W110" t="str">
            <v xml:space="preserve"> </v>
          </cell>
          <cell r="X110">
            <v>0</v>
          </cell>
          <cell r="Y110">
            <v>0</v>
          </cell>
          <cell r="Z110">
            <v>96111.162769758739</v>
          </cell>
          <cell r="AA110">
            <v>3.0996387309499448E-4</v>
          </cell>
          <cell r="AB110">
            <v>0</v>
          </cell>
          <cell r="AC110">
            <v>96111.162769758739</v>
          </cell>
          <cell r="AD110" t="str">
            <v xml:space="preserve"> </v>
          </cell>
          <cell r="AE110">
            <v>0</v>
          </cell>
          <cell r="AF110"/>
          <cell r="AG110" t="str">
            <v xml:space="preserve"> </v>
          </cell>
          <cell r="AH110">
            <v>96111.162769758739</v>
          </cell>
          <cell r="AI110">
            <v>0</v>
          </cell>
          <cell r="AJ110">
            <v>0</v>
          </cell>
          <cell r="AK110" t="str">
            <v xml:space="preserve"> </v>
          </cell>
          <cell r="AL110">
            <v>0</v>
          </cell>
          <cell r="AM110">
            <v>0</v>
          </cell>
          <cell r="AN110">
            <v>96111.162769758739</v>
          </cell>
          <cell r="AO110">
            <v>3.1125879463591742E-4</v>
          </cell>
          <cell r="AP110">
            <v>189.14026344167073</v>
          </cell>
          <cell r="AQ110">
            <v>96300.3</v>
          </cell>
        </row>
        <row r="111">
          <cell r="B111">
            <v>190547</v>
          </cell>
          <cell r="C111">
            <v>3</v>
          </cell>
          <cell r="D111">
            <v>3</v>
          </cell>
          <cell r="E111">
            <v>6437166</v>
          </cell>
          <cell r="F111">
            <v>0</v>
          </cell>
          <cell r="G111"/>
          <cell r="H111" t="b">
            <v>0</v>
          </cell>
          <cell r="I111">
            <v>0</v>
          </cell>
          <cell r="J111"/>
          <cell r="K111"/>
          <cell r="L111">
            <v>5350894</v>
          </cell>
          <cell r="M111">
            <v>0.60828309897065103</v>
          </cell>
          <cell r="N111">
            <v>3254858.384583463</v>
          </cell>
          <cell r="O111">
            <v>0</v>
          </cell>
          <cell r="P111">
            <v>0</v>
          </cell>
          <cell r="Q111">
            <v>0</v>
          </cell>
          <cell r="R111">
            <v>3254858.384583463</v>
          </cell>
          <cell r="S111" t="str">
            <v xml:space="preserve"> </v>
          </cell>
          <cell r="T111">
            <v>3254858.384583463</v>
          </cell>
          <cell r="U111">
            <v>0</v>
          </cell>
          <cell r="V111">
            <v>0</v>
          </cell>
          <cell r="W111" t="str">
            <v xml:space="preserve"> </v>
          </cell>
          <cell r="X111">
            <v>0</v>
          </cell>
          <cell r="Y111">
            <v>0</v>
          </cell>
          <cell r="Z111">
            <v>3254858.384583463</v>
          </cell>
          <cell r="AA111">
            <v>1.0497100255441429E-2</v>
          </cell>
          <cell r="AB111">
            <v>0</v>
          </cell>
          <cell r="AC111">
            <v>3254858.384583463</v>
          </cell>
          <cell r="AD111" t="str">
            <v xml:space="preserve"> </v>
          </cell>
          <cell r="AE111">
            <v>0</v>
          </cell>
          <cell r="AF111"/>
          <cell r="AG111" t="str">
            <v xml:space="preserve"> </v>
          </cell>
          <cell r="AH111">
            <v>3254858.384583463</v>
          </cell>
          <cell r="AI111">
            <v>0</v>
          </cell>
          <cell r="AJ111">
            <v>0</v>
          </cell>
          <cell r="AK111" t="str">
            <v xml:space="preserve"> </v>
          </cell>
          <cell r="AL111">
            <v>0</v>
          </cell>
          <cell r="AM111">
            <v>0</v>
          </cell>
          <cell r="AN111">
            <v>3254858.384583463</v>
          </cell>
          <cell r="AO111">
            <v>1.0540953499054219E-2</v>
          </cell>
          <cell r="AP111">
            <v>6405.34100914189</v>
          </cell>
          <cell r="AQ111">
            <v>3261263.73</v>
          </cell>
        </row>
        <row r="112">
          <cell r="B112">
            <v>334048</v>
          </cell>
          <cell r="C112">
            <v>1</v>
          </cell>
          <cell r="D112">
            <v>3</v>
          </cell>
          <cell r="E112">
            <v>5217357</v>
          </cell>
          <cell r="F112">
            <v>0</v>
          </cell>
          <cell r="G112"/>
          <cell r="H112" t="b">
            <v>0</v>
          </cell>
          <cell r="I112">
            <v>0</v>
          </cell>
          <cell r="J112"/>
          <cell r="K112"/>
          <cell r="L112">
            <v>0</v>
          </cell>
          <cell r="M112">
            <v>0</v>
          </cell>
          <cell r="N112">
            <v>0</v>
          </cell>
          <cell r="O112">
            <v>2046331</v>
          </cell>
          <cell r="P112">
            <v>1.1895022727818083</v>
          </cell>
          <cell r="Q112">
            <v>2434115.3753638705</v>
          </cell>
          <cell r="R112">
            <v>2434115.3753638705</v>
          </cell>
          <cell r="S112" t="str">
            <v xml:space="preserve"> </v>
          </cell>
          <cell r="T112">
            <v>2434115.3753638705</v>
          </cell>
          <cell r="U112">
            <v>0</v>
          </cell>
          <cell r="V112">
            <v>2434115.3753638705</v>
          </cell>
          <cell r="W112">
            <v>1.9091434742213094E-3</v>
          </cell>
          <cell r="X112">
            <v>0</v>
          </cell>
          <cell r="Y112">
            <v>0</v>
          </cell>
          <cell r="Z112">
            <v>0</v>
          </cell>
          <cell r="AA112" t="str">
            <v xml:space="preserve"> </v>
          </cell>
          <cell r="AB112">
            <v>0</v>
          </cell>
          <cell r="AC112">
            <v>2434115.3753638705</v>
          </cell>
          <cell r="AD112" t="str">
            <v xml:space="preserve"> </v>
          </cell>
          <cell r="AE112">
            <v>0</v>
          </cell>
          <cell r="AF112"/>
          <cell r="AG112" t="str">
            <v xml:space="preserve"> </v>
          </cell>
          <cell r="AH112">
            <v>2434115.3753638705</v>
          </cell>
          <cell r="AI112">
            <v>0</v>
          </cell>
          <cell r="AJ112">
            <v>2434115.3753638705</v>
          </cell>
          <cell r="AK112">
            <v>1.9108063185529721E-3</v>
          </cell>
          <cell r="AL112">
            <v>998.69291368848053</v>
          </cell>
          <cell r="AM112">
            <v>0</v>
          </cell>
          <cell r="AN112">
            <v>0</v>
          </cell>
          <cell r="AO112" t="str">
            <v xml:space="preserve"> </v>
          </cell>
          <cell r="AP112">
            <v>0</v>
          </cell>
          <cell r="AQ112">
            <v>2435114.0699999998</v>
          </cell>
        </row>
        <row r="113">
          <cell r="B113">
            <v>361266</v>
          </cell>
          <cell r="C113">
            <v>1</v>
          </cell>
          <cell r="D113">
            <v>4</v>
          </cell>
          <cell r="E113">
            <v>4808512</v>
          </cell>
          <cell r="F113">
            <v>0</v>
          </cell>
          <cell r="G113"/>
          <cell r="H113" t="b">
            <v>0</v>
          </cell>
          <cell r="I113">
            <v>0</v>
          </cell>
          <cell r="J113"/>
          <cell r="K113"/>
          <cell r="L113">
            <v>0</v>
          </cell>
          <cell r="M113">
            <v>0</v>
          </cell>
          <cell r="N113">
            <v>0</v>
          </cell>
          <cell r="O113">
            <v>39262</v>
          </cell>
          <cell r="P113">
            <v>1.1895022727818083</v>
          </cell>
          <cell r="Q113">
            <v>46702.238233959361</v>
          </cell>
          <cell r="R113">
            <v>46702.238233959361</v>
          </cell>
          <cell r="S113" t="str">
            <v xml:space="preserve"> </v>
          </cell>
          <cell r="T113">
            <v>46702.238233959361</v>
          </cell>
          <cell r="U113">
            <v>0</v>
          </cell>
          <cell r="V113">
            <v>46702.238233959361</v>
          </cell>
          <cell r="W113">
            <v>3.662984682579556E-5</v>
          </cell>
          <cell r="X113">
            <v>0</v>
          </cell>
          <cell r="Y113">
            <v>0</v>
          </cell>
          <cell r="Z113">
            <v>0</v>
          </cell>
          <cell r="AA113" t="str">
            <v xml:space="preserve"> </v>
          </cell>
          <cell r="AB113">
            <v>0</v>
          </cell>
          <cell r="AC113">
            <v>46702.238233959361</v>
          </cell>
          <cell r="AD113" t="str">
            <v xml:space="preserve"> </v>
          </cell>
          <cell r="AE113">
            <v>0</v>
          </cell>
          <cell r="AF113"/>
          <cell r="AG113" t="str">
            <v xml:space="preserve"> </v>
          </cell>
          <cell r="AH113">
            <v>46702.238233959361</v>
          </cell>
          <cell r="AI113">
            <v>0</v>
          </cell>
          <cell r="AJ113">
            <v>46702.238233959361</v>
          </cell>
          <cell r="AK113">
            <v>3.6661751045665045E-5</v>
          </cell>
          <cell r="AL113">
            <v>19.161455882375396</v>
          </cell>
          <cell r="AM113">
            <v>0</v>
          </cell>
          <cell r="AN113">
            <v>0</v>
          </cell>
          <cell r="AO113" t="str">
            <v xml:space="preserve"> </v>
          </cell>
          <cell r="AP113">
            <v>0</v>
          </cell>
          <cell r="AQ113">
            <v>46721.4</v>
          </cell>
        </row>
        <row r="114">
          <cell r="B114">
            <v>274043</v>
          </cell>
          <cell r="C114">
            <v>1</v>
          </cell>
          <cell r="D114">
            <v>3</v>
          </cell>
          <cell r="E114">
            <v>9964802</v>
          </cell>
          <cell r="F114">
            <v>0</v>
          </cell>
          <cell r="G114"/>
          <cell r="H114" t="b">
            <v>0</v>
          </cell>
          <cell r="I114">
            <v>0</v>
          </cell>
          <cell r="J114"/>
          <cell r="K114"/>
          <cell r="L114">
            <v>0</v>
          </cell>
          <cell r="M114">
            <v>0</v>
          </cell>
          <cell r="N114">
            <v>0</v>
          </cell>
          <cell r="O114">
            <v>8283241</v>
          </cell>
          <cell r="P114">
            <v>1.1895022727818083</v>
          </cell>
          <cell r="Q114">
            <v>9852933.9954994582</v>
          </cell>
          <cell r="R114">
            <v>9852933.9954994582</v>
          </cell>
          <cell r="S114" t="str">
            <v xml:space="preserve"> </v>
          </cell>
          <cell r="T114">
            <v>9852933.9954994582</v>
          </cell>
          <cell r="U114">
            <v>0</v>
          </cell>
          <cell r="V114">
            <v>9852933.9954994582</v>
          </cell>
          <cell r="W114">
            <v>7.7279264696436664E-3</v>
          </cell>
          <cell r="X114">
            <v>0</v>
          </cell>
          <cell r="Y114">
            <v>0</v>
          </cell>
          <cell r="Z114">
            <v>0</v>
          </cell>
          <cell r="AA114" t="str">
            <v xml:space="preserve"> </v>
          </cell>
          <cell r="AB114">
            <v>0</v>
          </cell>
          <cell r="AC114">
            <v>9852933.9954994582</v>
          </cell>
          <cell r="AD114" t="str">
            <v xml:space="preserve"> </v>
          </cell>
          <cell r="AE114">
            <v>0</v>
          </cell>
          <cell r="AF114"/>
          <cell r="AG114" t="str">
            <v xml:space="preserve"> </v>
          </cell>
          <cell r="AH114">
            <v>9852933.9954994582</v>
          </cell>
          <cell r="AI114">
            <v>0</v>
          </cell>
          <cell r="AJ114">
            <v>9852933.9954994582</v>
          </cell>
          <cell r="AK114">
            <v>7.7346574141216838E-3</v>
          </cell>
          <cell r="AL114">
            <v>4042.5591407616284</v>
          </cell>
          <cell r="AM114">
            <v>0</v>
          </cell>
          <cell r="AN114">
            <v>0</v>
          </cell>
          <cell r="AO114" t="str">
            <v xml:space="preserve"> </v>
          </cell>
          <cell r="AP114">
            <v>0</v>
          </cell>
          <cell r="AQ114">
            <v>9856976.5500000007</v>
          </cell>
        </row>
        <row r="115">
          <cell r="B115">
            <v>190810</v>
          </cell>
          <cell r="C115">
            <v>3</v>
          </cell>
          <cell r="D115">
            <v>3</v>
          </cell>
          <cell r="E115">
            <v>9493942</v>
          </cell>
          <cell r="F115">
            <v>0</v>
          </cell>
          <cell r="G115"/>
          <cell r="H115" t="b">
            <v>0</v>
          </cell>
          <cell r="I115">
            <v>0</v>
          </cell>
          <cell r="J115"/>
          <cell r="K115"/>
          <cell r="L115">
            <v>4299065</v>
          </cell>
          <cell r="M115">
            <v>0.60828309897065103</v>
          </cell>
          <cell r="N115">
            <v>2615048.5808762619</v>
          </cell>
          <cell r="O115">
            <v>0</v>
          </cell>
          <cell r="P115">
            <v>0</v>
          </cell>
          <cell r="Q115">
            <v>0</v>
          </cell>
          <cell r="R115">
            <v>2615048.5808762619</v>
          </cell>
          <cell r="S115" t="str">
            <v xml:space="preserve"> </v>
          </cell>
          <cell r="T115">
            <v>2615048.5808762619</v>
          </cell>
          <cell r="U115">
            <v>0</v>
          </cell>
          <cell r="V115">
            <v>0</v>
          </cell>
          <cell r="W115" t="str">
            <v xml:space="preserve"> </v>
          </cell>
          <cell r="X115">
            <v>0</v>
          </cell>
          <cell r="Y115">
            <v>0</v>
          </cell>
          <cell r="Z115">
            <v>2615048.5808762619</v>
          </cell>
          <cell r="AA115">
            <v>8.4336778694661697E-3</v>
          </cell>
          <cell r="AB115">
            <v>0</v>
          </cell>
          <cell r="AC115">
            <v>2615048.5808762619</v>
          </cell>
          <cell r="AD115" t="str">
            <v xml:space="preserve"> </v>
          </cell>
          <cell r="AE115">
            <v>0</v>
          </cell>
          <cell r="AF115"/>
          <cell r="AG115" t="str">
            <v xml:space="preserve"> </v>
          </cell>
          <cell r="AH115">
            <v>2615048.5808762619</v>
          </cell>
          <cell r="AI115">
            <v>0</v>
          </cell>
          <cell r="AJ115">
            <v>0</v>
          </cell>
          <cell r="AK115" t="str">
            <v xml:space="preserve"> </v>
          </cell>
          <cell r="AL115">
            <v>0</v>
          </cell>
          <cell r="AM115">
            <v>0</v>
          </cell>
          <cell r="AN115">
            <v>2615048.5808762619</v>
          </cell>
          <cell r="AO115">
            <v>8.4689108501143032E-3</v>
          </cell>
          <cell r="AP115">
            <v>5146.2386183442577</v>
          </cell>
          <cell r="AQ115">
            <v>2620194.8199999998</v>
          </cell>
        </row>
        <row r="116">
          <cell r="B116">
            <v>500967</v>
          </cell>
          <cell r="C116">
            <v>1</v>
          </cell>
          <cell r="D116">
            <v>3</v>
          </cell>
          <cell r="E116">
            <v>11338337</v>
          </cell>
          <cell r="F116">
            <v>0</v>
          </cell>
          <cell r="G116"/>
          <cell r="H116" t="b">
            <v>0</v>
          </cell>
          <cell r="I116">
            <v>0</v>
          </cell>
          <cell r="J116"/>
          <cell r="K116"/>
          <cell r="L116">
            <v>0</v>
          </cell>
          <cell r="M116">
            <v>0</v>
          </cell>
          <cell r="N116">
            <v>0</v>
          </cell>
          <cell r="O116">
            <v>360297</v>
          </cell>
          <cell r="P116">
            <v>1.1895022727818083</v>
          </cell>
          <cell r="Q116">
            <v>428574.10037646716</v>
          </cell>
          <cell r="R116">
            <v>428574.10037646716</v>
          </cell>
          <cell r="S116" t="str">
            <v xml:space="preserve"> </v>
          </cell>
          <cell r="T116">
            <v>428574.10037646716</v>
          </cell>
          <cell r="U116">
            <v>0</v>
          </cell>
          <cell r="V116">
            <v>428574.10037646716</v>
          </cell>
          <cell r="W116">
            <v>3.3614242580086754E-4</v>
          </cell>
          <cell r="X116">
            <v>0</v>
          </cell>
          <cell r="Y116">
            <v>0</v>
          </cell>
          <cell r="Z116">
            <v>0</v>
          </cell>
          <cell r="AA116" t="str">
            <v xml:space="preserve"> </v>
          </cell>
          <cell r="AB116">
            <v>0</v>
          </cell>
          <cell r="AC116">
            <v>428574.10037646716</v>
          </cell>
          <cell r="AD116" t="str">
            <v xml:space="preserve"> </v>
          </cell>
          <cell r="AE116">
            <v>0</v>
          </cell>
          <cell r="AF116"/>
          <cell r="AG116" t="str">
            <v xml:space="preserve"> </v>
          </cell>
          <cell r="AH116">
            <v>428574.10037646716</v>
          </cell>
          <cell r="AI116">
            <v>0</v>
          </cell>
          <cell r="AJ116">
            <v>428574.10037646716</v>
          </cell>
          <cell r="AK116">
            <v>3.3643520239671891E-4</v>
          </cell>
          <cell r="AL116">
            <v>175.83961769783016</v>
          </cell>
          <cell r="AM116">
            <v>0</v>
          </cell>
          <cell r="AN116">
            <v>0</v>
          </cell>
          <cell r="AO116" t="str">
            <v xml:space="preserve"> </v>
          </cell>
          <cell r="AP116">
            <v>0</v>
          </cell>
          <cell r="AQ116">
            <v>428749.94</v>
          </cell>
        </row>
        <row r="117">
          <cell r="B117">
            <v>560501</v>
          </cell>
          <cell r="C117">
            <v>3</v>
          </cell>
          <cell r="D117">
            <v>4</v>
          </cell>
          <cell r="E117">
            <v>2323555</v>
          </cell>
          <cell r="F117">
            <v>0</v>
          </cell>
          <cell r="G117"/>
          <cell r="H117" t="b">
            <v>0</v>
          </cell>
          <cell r="I117">
            <v>0</v>
          </cell>
          <cell r="J117"/>
          <cell r="K117"/>
          <cell r="L117">
            <v>8246</v>
          </cell>
          <cell r="M117">
            <v>0.60828309897065103</v>
          </cell>
          <cell r="N117">
            <v>5015.9024341119884</v>
          </cell>
          <cell r="O117">
            <v>0</v>
          </cell>
          <cell r="P117">
            <v>0</v>
          </cell>
          <cell r="Q117">
            <v>0</v>
          </cell>
          <cell r="R117">
            <v>5015.9024341119884</v>
          </cell>
          <cell r="S117" t="str">
            <v xml:space="preserve"> </v>
          </cell>
          <cell r="T117">
            <v>5015.9024341119884</v>
          </cell>
          <cell r="U117">
            <v>0</v>
          </cell>
          <cell r="V117">
            <v>0</v>
          </cell>
          <cell r="W117" t="str">
            <v xml:space="preserve"> </v>
          </cell>
          <cell r="X117">
            <v>0</v>
          </cell>
          <cell r="Y117">
            <v>0</v>
          </cell>
          <cell r="Z117">
            <v>5015.9024341119884</v>
          </cell>
          <cell r="AA117">
            <v>1.6176565767583891E-5</v>
          </cell>
          <cell r="AB117">
            <v>0</v>
          </cell>
          <cell r="AC117">
            <v>5015.9024341119884</v>
          </cell>
          <cell r="AD117" t="str">
            <v xml:space="preserve"> </v>
          </cell>
          <cell r="AE117">
            <v>0</v>
          </cell>
          <cell r="AF117"/>
          <cell r="AG117" t="str">
            <v xml:space="preserve"> </v>
          </cell>
          <cell r="AH117">
            <v>5015.9024341119884</v>
          </cell>
          <cell r="AI117">
            <v>0</v>
          </cell>
          <cell r="AJ117">
            <v>0</v>
          </cell>
          <cell r="AK117" t="str">
            <v xml:space="preserve"> </v>
          </cell>
          <cell r="AL117">
            <v>0</v>
          </cell>
          <cell r="AM117">
            <v>0</v>
          </cell>
          <cell r="AN117">
            <v>5015.9024341119884</v>
          </cell>
          <cell r="AO117">
            <v>1.6244145848002426E-5</v>
          </cell>
          <cell r="AP117">
            <v>9.8709565095821432</v>
          </cell>
          <cell r="AQ117">
            <v>5025.7700000000004</v>
          </cell>
        </row>
        <row r="118">
          <cell r="B118">
            <v>301242</v>
          </cell>
          <cell r="C118">
            <v>3</v>
          </cell>
          <cell r="D118">
            <v>4</v>
          </cell>
          <cell r="E118">
            <v>8999325</v>
          </cell>
          <cell r="F118">
            <v>0</v>
          </cell>
          <cell r="G118"/>
          <cell r="H118" t="b">
            <v>0</v>
          </cell>
          <cell r="I118">
            <v>0</v>
          </cell>
          <cell r="J118"/>
          <cell r="K118"/>
          <cell r="L118">
            <v>356107</v>
          </cell>
          <cell r="M118">
            <v>0.60828309897065103</v>
          </cell>
          <cell r="N118">
            <v>216613.86952514164</v>
          </cell>
          <cell r="O118">
            <v>0</v>
          </cell>
          <cell r="P118">
            <v>0</v>
          </cell>
          <cell r="Q118">
            <v>0</v>
          </cell>
          <cell r="R118">
            <v>216613.86952514164</v>
          </cell>
          <cell r="S118" t="str">
            <v xml:space="preserve"> </v>
          </cell>
          <cell r="T118">
            <v>216613.86952514164</v>
          </cell>
          <cell r="U118">
            <v>0</v>
          </cell>
          <cell r="V118">
            <v>0</v>
          </cell>
          <cell r="W118" t="str">
            <v xml:space="preserve"> </v>
          </cell>
          <cell r="X118">
            <v>0</v>
          </cell>
          <cell r="Y118">
            <v>0</v>
          </cell>
          <cell r="Z118">
            <v>216613.86952514164</v>
          </cell>
          <cell r="AA118">
            <v>6.9859183917014259E-4</v>
          </cell>
          <cell r="AB118">
            <v>0</v>
          </cell>
          <cell r="AC118">
            <v>216613.86952514164</v>
          </cell>
          <cell r="AD118" t="str">
            <v xml:space="preserve"> </v>
          </cell>
          <cell r="AE118">
            <v>0</v>
          </cell>
          <cell r="AF118"/>
          <cell r="AG118" t="str">
            <v xml:space="preserve"> </v>
          </cell>
          <cell r="AH118">
            <v>216613.86952514164</v>
          </cell>
          <cell r="AI118">
            <v>0</v>
          </cell>
          <cell r="AJ118">
            <v>0</v>
          </cell>
          <cell r="AK118" t="str">
            <v xml:space="preserve"> </v>
          </cell>
          <cell r="AL118">
            <v>0</v>
          </cell>
          <cell r="AM118">
            <v>0</v>
          </cell>
          <cell r="AN118">
            <v>216613.86952514164</v>
          </cell>
          <cell r="AO118">
            <v>7.0151031354530682E-4</v>
          </cell>
          <cell r="AP118">
            <v>426.28143460559886</v>
          </cell>
          <cell r="AQ118">
            <v>217040.15</v>
          </cell>
        </row>
        <row r="119">
          <cell r="B119">
            <v>190581</v>
          </cell>
          <cell r="C119">
            <v>3</v>
          </cell>
          <cell r="D119">
            <v>4</v>
          </cell>
          <cell r="E119">
            <v>11042117</v>
          </cell>
          <cell r="F119">
            <v>0</v>
          </cell>
          <cell r="G119"/>
          <cell r="H119" t="b">
            <v>0</v>
          </cell>
          <cell r="I119">
            <v>0</v>
          </cell>
          <cell r="J119"/>
          <cell r="K119"/>
          <cell r="L119">
            <v>191520</v>
          </cell>
          <cell r="M119">
            <v>0.60828309897065103</v>
          </cell>
          <cell r="N119">
            <v>116498.37911485908</v>
          </cell>
          <cell r="O119">
            <v>0</v>
          </cell>
          <cell r="P119">
            <v>0</v>
          </cell>
          <cell r="Q119">
            <v>0</v>
          </cell>
          <cell r="R119">
            <v>116498.37911485908</v>
          </cell>
          <cell r="S119" t="str">
            <v xml:space="preserve"> </v>
          </cell>
          <cell r="T119">
            <v>116498.37911485908</v>
          </cell>
          <cell r="U119">
            <v>0</v>
          </cell>
          <cell r="V119">
            <v>0</v>
          </cell>
          <cell r="W119" t="str">
            <v xml:space="preserve"> </v>
          </cell>
          <cell r="X119">
            <v>0</v>
          </cell>
          <cell r="Y119">
            <v>0</v>
          </cell>
          <cell r="Z119">
            <v>116498.37911485908</v>
          </cell>
          <cell r="AA119">
            <v>3.7571378556969031E-4</v>
          </cell>
          <cell r="AB119">
            <v>0</v>
          </cell>
          <cell r="AC119">
            <v>116498.37911485908</v>
          </cell>
          <cell r="AD119" t="str">
            <v xml:space="preserve"> </v>
          </cell>
          <cell r="AE119">
            <v>0</v>
          </cell>
          <cell r="AF119"/>
          <cell r="AG119" t="str">
            <v xml:space="preserve"> </v>
          </cell>
          <cell r="AH119">
            <v>116498.37911485908</v>
          </cell>
          <cell r="AI119">
            <v>0</v>
          </cell>
          <cell r="AJ119">
            <v>0</v>
          </cell>
          <cell r="AK119" t="str">
            <v xml:space="preserve"> </v>
          </cell>
          <cell r="AL119">
            <v>0</v>
          </cell>
          <cell r="AM119">
            <v>0</v>
          </cell>
          <cell r="AN119">
            <v>116498.37911485908</v>
          </cell>
          <cell r="AO119">
            <v>3.7728338743747567E-4</v>
          </cell>
          <cell r="AP119">
            <v>229.2609253838433</v>
          </cell>
          <cell r="AQ119">
            <v>116727.64</v>
          </cell>
        </row>
        <row r="120">
          <cell r="B120">
            <v>190307</v>
          </cell>
          <cell r="C120">
            <v>3</v>
          </cell>
          <cell r="D120">
            <v>4</v>
          </cell>
          <cell r="E120">
            <v>12247445</v>
          </cell>
          <cell r="F120">
            <v>0</v>
          </cell>
          <cell r="G120"/>
          <cell r="H120" t="b">
            <v>0</v>
          </cell>
          <cell r="I120">
            <v>0</v>
          </cell>
          <cell r="J120"/>
          <cell r="K120"/>
          <cell r="L120">
            <v>5415616</v>
          </cell>
          <cell r="M120">
            <v>0.60828309897065103</v>
          </cell>
          <cell r="N120">
            <v>3294227.683315041</v>
          </cell>
          <cell r="O120">
            <v>0</v>
          </cell>
          <cell r="P120">
            <v>0</v>
          </cell>
          <cell r="Q120">
            <v>0</v>
          </cell>
          <cell r="R120">
            <v>3294227.683315041</v>
          </cell>
          <cell r="S120" t="str">
            <v xml:space="preserve"> </v>
          </cell>
          <cell r="T120">
            <v>3294227.683315041</v>
          </cell>
          <cell r="U120">
            <v>0</v>
          </cell>
          <cell r="V120">
            <v>0</v>
          </cell>
          <cell r="W120" t="str">
            <v xml:space="preserve"> </v>
          </cell>
          <cell r="X120">
            <v>0</v>
          </cell>
          <cell r="Y120">
            <v>0</v>
          </cell>
          <cell r="Z120">
            <v>3294227.683315041</v>
          </cell>
          <cell r="AA120">
            <v>1.0624068444819256E-2</v>
          </cell>
          <cell r="AB120">
            <v>0</v>
          </cell>
          <cell r="AC120">
            <v>3294227.683315041</v>
          </cell>
          <cell r="AD120" t="str">
            <v xml:space="preserve"> </v>
          </cell>
          <cell r="AE120">
            <v>0</v>
          </cell>
          <cell r="AF120"/>
          <cell r="AG120" t="str">
            <v xml:space="preserve"> </v>
          </cell>
          <cell r="AH120">
            <v>3294227.683315041</v>
          </cell>
          <cell r="AI120">
            <v>0</v>
          </cell>
          <cell r="AJ120">
            <v>0</v>
          </cell>
          <cell r="AK120" t="str">
            <v xml:space="preserve"> </v>
          </cell>
          <cell r="AL120">
            <v>0</v>
          </cell>
          <cell r="AM120">
            <v>0</v>
          </cell>
          <cell r="AN120">
            <v>3294227.683315041</v>
          </cell>
          <cell r="AO120">
            <v>1.0668452117484295E-2</v>
          </cell>
          <cell r="AP120">
            <v>6482.817124496386</v>
          </cell>
          <cell r="AQ120">
            <v>3300710.5</v>
          </cell>
        </row>
        <row r="121">
          <cell r="B121">
            <v>190587</v>
          </cell>
          <cell r="C121">
            <v>3</v>
          </cell>
          <cell r="D121">
            <v>3</v>
          </cell>
          <cell r="E121">
            <v>14603268</v>
          </cell>
          <cell r="F121">
            <v>0</v>
          </cell>
          <cell r="G121"/>
          <cell r="H121" t="b">
            <v>0</v>
          </cell>
          <cell r="I121">
            <v>0</v>
          </cell>
          <cell r="J121"/>
          <cell r="K121"/>
          <cell r="L121">
            <v>3704116</v>
          </cell>
          <cell r="M121">
            <v>0.60828309897065103</v>
          </cell>
          <cell r="N121">
            <v>2253151.159426772</v>
          </cell>
          <cell r="O121">
            <v>0</v>
          </cell>
          <cell r="P121">
            <v>0</v>
          </cell>
          <cell r="Q121">
            <v>0</v>
          </cell>
          <cell r="R121">
            <v>2253151.159426772</v>
          </cell>
          <cell r="S121" t="str">
            <v xml:space="preserve"> </v>
          </cell>
          <cell r="T121">
            <v>2253151.159426772</v>
          </cell>
          <cell r="U121">
            <v>0</v>
          </cell>
          <cell r="V121">
            <v>0</v>
          </cell>
          <cell r="W121" t="str">
            <v xml:space="preserve"> </v>
          </cell>
          <cell r="X121">
            <v>0</v>
          </cell>
          <cell r="Y121">
            <v>0</v>
          </cell>
          <cell r="Z121">
            <v>2253151.159426772</v>
          </cell>
          <cell r="AA121">
            <v>7.2665384531602917E-3</v>
          </cell>
          <cell r="AB121">
            <v>0</v>
          </cell>
          <cell r="AC121">
            <v>2253151.159426772</v>
          </cell>
          <cell r="AD121" t="str">
            <v xml:space="preserve"> </v>
          </cell>
          <cell r="AE121">
            <v>0</v>
          </cell>
          <cell r="AF121"/>
          <cell r="AG121" t="str">
            <v xml:space="preserve"> </v>
          </cell>
          <cell r="AH121">
            <v>2253151.159426772</v>
          </cell>
          <cell r="AI121">
            <v>0</v>
          </cell>
          <cell r="AJ121">
            <v>0</v>
          </cell>
          <cell r="AK121" t="str">
            <v xml:space="preserve"> </v>
          </cell>
          <cell r="AL121">
            <v>0</v>
          </cell>
          <cell r="AM121">
            <v>0</v>
          </cell>
          <cell r="AN121">
            <v>2253151.159426772</v>
          </cell>
          <cell r="AO121">
            <v>7.2968955301866787E-3</v>
          </cell>
          <cell r="AP121">
            <v>4434.0489864719102</v>
          </cell>
          <cell r="AQ121">
            <v>2257585.21</v>
          </cell>
        </row>
        <row r="122">
          <cell r="B122">
            <v>190696</v>
          </cell>
          <cell r="C122">
            <v>3</v>
          </cell>
          <cell r="D122">
            <v>3</v>
          </cell>
          <cell r="E122">
            <v>29755127</v>
          </cell>
          <cell r="F122">
            <v>0</v>
          </cell>
          <cell r="G122"/>
          <cell r="H122" t="b">
            <v>0</v>
          </cell>
          <cell r="I122">
            <v>0</v>
          </cell>
          <cell r="J122"/>
          <cell r="K122"/>
          <cell r="L122">
            <v>8368046</v>
          </cell>
          <cell r="M122">
            <v>0.60828309897065103</v>
          </cell>
          <cell r="N122">
            <v>5090140.9532089606</v>
          </cell>
          <cell r="O122">
            <v>0</v>
          </cell>
          <cell r="P122">
            <v>0</v>
          </cell>
          <cell r="Q122">
            <v>0</v>
          </cell>
          <cell r="R122">
            <v>5090140.9532089606</v>
          </cell>
          <cell r="S122" t="str">
            <v xml:space="preserve"> </v>
          </cell>
          <cell r="T122">
            <v>5090140.9532089606</v>
          </cell>
          <cell r="U122">
            <v>0</v>
          </cell>
          <cell r="V122">
            <v>0</v>
          </cell>
          <cell r="W122" t="str">
            <v xml:space="preserve"> </v>
          </cell>
          <cell r="X122">
            <v>0</v>
          </cell>
          <cell r="Y122">
            <v>0</v>
          </cell>
          <cell r="Z122">
            <v>5090140.9532089606</v>
          </cell>
          <cell r="AA122">
            <v>1.6415989142028534E-2</v>
          </cell>
          <cell r="AB122">
            <v>0</v>
          </cell>
          <cell r="AC122">
            <v>5090140.9532089606</v>
          </cell>
          <cell r="AD122" t="str">
            <v xml:space="preserve"> </v>
          </cell>
          <cell r="AE122">
            <v>0</v>
          </cell>
          <cell r="AF122"/>
          <cell r="AG122" t="str">
            <v xml:space="preserve"> </v>
          </cell>
          <cell r="AH122">
            <v>5090140.9532089606</v>
          </cell>
          <cell r="AI122">
            <v>0</v>
          </cell>
          <cell r="AJ122">
            <v>0</v>
          </cell>
          <cell r="AK122" t="str">
            <v xml:space="preserve"> </v>
          </cell>
          <cell r="AL122">
            <v>0</v>
          </cell>
          <cell r="AM122">
            <v>0</v>
          </cell>
          <cell r="AN122">
            <v>5090140.9532089606</v>
          </cell>
          <cell r="AO122">
            <v>1.6484569450253856E-2</v>
          </cell>
          <cell r="AP122">
            <v>10017.052890635799</v>
          </cell>
          <cell r="AQ122">
            <v>5100158.01</v>
          </cell>
        </row>
        <row r="123">
          <cell r="B123">
            <v>370759</v>
          </cell>
          <cell r="C123">
            <v>3</v>
          </cell>
          <cell r="D123">
            <v>3</v>
          </cell>
          <cell r="E123">
            <v>21760552</v>
          </cell>
          <cell r="F123">
            <v>0</v>
          </cell>
          <cell r="G123"/>
          <cell r="H123" t="b">
            <v>0</v>
          </cell>
          <cell r="I123">
            <v>0</v>
          </cell>
          <cell r="J123"/>
          <cell r="K123"/>
          <cell r="L123">
            <v>8863933</v>
          </cell>
          <cell r="M123">
            <v>0.60828309897065103</v>
          </cell>
          <cell r="N123">
            <v>5391780.6343082199</v>
          </cell>
          <cell r="O123">
            <v>0</v>
          </cell>
          <cell r="P123">
            <v>0</v>
          </cell>
          <cell r="Q123">
            <v>0</v>
          </cell>
          <cell r="R123">
            <v>5391780.6343082199</v>
          </cell>
          <cell r="S123" t="str">
            <v xml:space="preserve"> </v>
          </cell>
          <cell r="T123">
            <v>5391780.6343082199</v>
          </cell>
          <cell r="U123">
            <v>0</v>
          </cell>
          <cell r="V123">
            <v>0</v>
          </cell>
          <cell r="W123" t="str">
            <v xml:space="preserve"> </v>
          </cell>
          <cell r="X123">
            <v>0</v>
          </cell>
          <cell r="Y123">
            <v>0</v>
          </cell>
          <cell r="Z123">
            <v>5391780.6343082199</v>
          </cell>
          <cell r="AA123">
            <v>1.738879397695333E-2</v>
          </cell>
          <cell r="AB123">
            <v>0</v>
          </cell>
          <cell r="AC123">
            <v>5391780.6343082199</v>
          </cell>
          <cell r="AD123" t="str">
            <v xml:space="preserve"> </v>
          </cell>
          <cell r="AE123">
            <v>0</v>
          </cell>
          <cell r="AF123"/>
          <cell r="AG123" t="str">
            <v xml:space="preserve"> </v>
          </cell>
          <cell r="AH123">
            <v>5391780.6343082199</v>
          </cell>
          <cell r="AI123">
            <v>0</v>
          </cell>
          <cell r="AJ123">
            <v>0</v>
          </cell>
          <cell r="AK123" t="str">
            <v xml:space="preserve"> </v>
          </cell>
          <cell r="AL123">
            <v>0</v>
          </cell>
          <cell r="AM123">
            <v>0</v>
          </cell>
          <cell r="AN123">
            <v>5391780.6343082199</v>
          </cell>
          <cell r="AO123">
            <v>1.7461438326330545E-2</v>
          </cell>
          <cell r="AP123">
            <v>10610.659367796503</v>
          </cell>
          <cell r="AQ123">
            <v>5402391.29</v>
          </cell>
        </row>
        <row r="124">
          <cell r="B124">
            <v>331293</v>
          </cell>
          <cell r="C124">
            <v>3</v>
          </cell>
          <cell r="D124">
            <v>3</v>
          </cell>
          <cell r="E124">
            <v>10386546</v>
          </cell>
          <cell r="F124">
            <v>0</v>
          </cell>
          <cell r="G124"/>
          <cell r="H124" t="b">
            <v>0</v>
          </cell>
          <cell r="I124">
            <v>0</v>
          </cell>
          <cell r="J124"/>
          <cell r="K124"/>
          <cell r="L124">
            <v>3052749</v>
          </cell>
          <cell r="M124">
            <v>0.60828309897065103</v>
          </cell>
          <cell r="N124">
            <v>1856935.622099556</v>
          </cell>
          <cell r="O124">
            <v>0</v>
          </cell>
          <cell r="P124">
            <v>0</v>
          </cell>
          <cell r="Q124">
            <v>0</v>
          </cell>
          <cell r="R124">
            <v>1856935.622099556</v>
          </cell>
          <cell r="S124" t="str">
            <v xml:space="preserve"> </v>
          </cell>
          <cell r="T124">
            <v>1856935.622099556</v>
          </cell>
          <cell r="U124">
            <v>0</v>
          </cell>
          <cell r="V124">
            <v>0</v>
          </cell>
          <cell r="W124" t="str">
            <v xml:space="preserve"> </v>
          </cell>
          <cell r="X124">
            <v>0</v>
          </cell>
          <cell r="Y124">
            <v>0</v>
          </cell>
          <cell r="Z124">
            <v>1856935.622099556</v>
          </cell>
          <cell r="AA124">
            <v>5.9887211945702096E-3</v>
          </cell>
          <cell r="AB124">
            <v>0</v>
          </cell>
          <cell r="AC124">
            <v>1856935.622099556</v>
          </cell>
          <cell r="AD124" t="str">
            <v xml:space="preserve"> </v>
          </cell>
          <cell r="AE124">
            <v>0</v>
          </cell>
          <cell r="AF124"/>
          <cell r="AG124" t="str">
            <v xml:space="preserve"> </v>
          </cell>
          <cell r="AH124">
            <v>1856935.622099556</v>
          </cell>
          <cell r="AI124">
            <v>0</v>
          </cell>
          <cell r="AJ124">
            <v>0</v>
          </cell>
          <cell r="AK124" t="str">
            <v xml:space="preserve"> </v>
          </cell>
          <cell r="AL124">
            <v>0</v>
          </cell>
          <cell r="AM124">
            <v>0</v>
          </cell>
          <cell r="AN124">
            <v>1856935.622099556</v>
          </cell>
          <cell r="AO124">
            <v>6.0137399943419306E-3</v>
          </cell>
          <cell r="AP124">
            <v>3654.3236252328861</v>
          </cell>
          <cell r="AQ124">
            <v>1860589.95</v>
          </cell>
        </row>
        <row r="125">
          <cell r="B125">
            <v>190605</v>
          </cell>
          <cell r="C125">
            <v>3</v>
          </cell>
          <cell r="D125">
            <v>5</v>
          </cell>
          <cell r="E125">
            <v>0</v>
          </cell>
          <cell r="F125">
            <v>0</v>
          </cell>
          <cell r="G125"/>
          <cell r="H125" t="b">
            <v>0</v>
          </cell>
          <cell r="I125">
            <v>0</v>
          </cell>
          <cell r="J125"/>
          <cell r="K125"/>
          <cell r="L125">
            <v>0</v>
          </cell>
          <cell r="M125">
            <v>0.60828309897065103</v>
          </cell>
          <cell r="N125">
            <v>0</v>
          </cell>
          <cell r="O125">
            <v>0</v>
          </cell>
          <cell r="P125">
            <v>0</v>
          </cell>
          <cell r="Q125">
            <v>0</v>
          </cell>
          <cell r="R125">
            <v>0</v>
          </cell>
          <cell r="S125" t="str">
            <v xml:space="preserve"> </v>
          </cell>
          <cell r="T125">
            <v>0</v>
          </cell>
          <cell r="U125">
            <v>0</v>
          </cell>
          <cell r="V125">
            <v>0</v>
          </cell>
          <cell r="W125" t="str">
            <v xml:space="preserve"> </v>
          </cell>
          <cell r="X125">
            <v>0</v>
          </cell>
          <cell r="Y125">
            <v>0</v>
          </cell>
          <cell r="Z125">
            <v>0</v>
          </cell>
          <cell r="AA125" t="str">
            <v xml:space="preserve"> </v>
          </cell>
          <cell r="AB125">
            <v>0</v>
          </cell>
          <cell r="AC125">
            <v>0</v>
          </cell>
          <cell r="AD125" t="str">
            <v xml:space="preserve"> </v>
          </cell>
          <cell r="AE125">
            <v>0</v>
          </cell>
          <cell r="AF125"/>
          <cell r="AG125" t="str">
            <v xml:space="preserve"> </v>
          </cell>
          <cell r="AH125">
            <v>0</v>
          </cell>
          <cell r="AI125">
            <v>0</v>
          </cell>
          <cell r="AJ125">
            <v>0</v>
          </cell>
          <cell r="AK125" t="str">
            <v xml:space="preserve"> </v>
          </cell>
          <cell r="AL125">
            <v>0</v>
          </cell>
          <cell r="AM125">
            <v>0</v>
          </cell>
          <cell r="AN125">
            <v>0</v>
          </cell>
          <cell r="AO125" t="str">
            <v xml:space="preserve"> </v>
          </cell>
          <cell r="AP125">
            <v>0</v>
          </cell>
          <cell r="AQ125">
            <v>0</v>
          </cell>
        </row>
        <row r="126">
          <cell r="B126">
            <v>130760</v>
          </cell>
          <cell r="C126">
            <v>1</v>
          </cell>
          <cell r="D126">
            <v>3</v>
          </cell>
          <cell r="E126">
            <v>9729511</v>
          </cell>
          <cell r="F126">
            <v>0</v>
          </cell>
          <cell r="G126"/>
          <cell r="H126" t="b">
            <v>0</v>
          </cell>
          <cell r="I126">
            <v>0</v>
          </cell>
          <cell r="J126"/>
          <cell r="K126"/>
          <cell r="L126">
            <v>0</v>
          </cell>
          <cell r="M126">
            <v>0</v>
          </cell>
          <cell r="N126">
            <v>0</v>
          </cell>
          <cell r="O126">
            <v>1219144</v>
          </cell>
          <cell r="P126">
            <v>1.1895022727818083</v>
          </cell>
          <cell r="Q126">
            <v>1450174.5588483049</v>
          </cell>
          <cell r="R126">
            <v>1450174.5588483049</v>
          </cell>
          <cell r="S126" t="str">
            <v xml:space="preserve"> </v>
          </cell>
          <cell r="T126">
            <v>1450174.5588483049</v>
          </cell>
          <cell r="U126">
            <v>0</v>
          </cell>
          <cell r="V126">
            <v>1450174.5588483049</v>
          </cell>
          <cell r="W126">
            <v>1.1374116952419058E-3</v>
          </cell>
          <cell r="X126">
            <v>0</v>
          </cell>
          <cell r="Y126">
            <v>0</v>
          </cell>
          <cell r="Z126">
            <v>0</v>
          </cell>
          <cell r="AA126" t="str">
            <v xml:space="preserve"> </v>
          </cell>
          <cell r="AB126">
            <v>0</v>
          </cell>
          <cell r="AC126">
            <v>1450174.5588483049</v>
          </cell>
          <cell r="AD126" t="str">
            <v xml:space="preserve"> </v>
          </cell>
          <cell r="AE126">
            <v>0</v>
          </cell>
          <cell r="AF126"/>
          <cell r="AG126" t="str">
            <v xml:space="preserve"> </v>
          </cell>
          <cell r="AH126">
            <v>1450174.5588483049</v>
          </cell>
          <cell r="AI126">
            <v>0</v>
          </cell>
          <cell r="AJ126">
            <v>1450174.5588483049</v>
          </cell>
          <cell r="AK126">
            <v>1.1384023691308712E-3</v>
          </cell>
          <cell r="AL126">
            <v>594.99195074786485</v>
          </cell>
          <cell r="AM126">
            <v>0</v>
          </cell>
          <cell r="AN126">
            <v>0</v>
          </cell>
          <cell r="AO126" t="str">
            <v xml:space="preserve"> </v>
          </cell>
          <cell r="AP126">
            <v>0</v>
          </cell>
          <cell r="AQ126">
            <v>1450769.55</v>
          </cell>
        </row>
        <row r="127">
          <cell r="B127">
            <v>190630</v>
          </cell>
          <cell r="C127">
            <v>3</v>
          </cell>
          <cell r="D127">
            <v>3</v>
          </cell>
          <cell r="E127">
            <v>15446871</v>
          </cell>
          <cell r="F127">
            <v>0</v>
          </cell>
          <cell r="G127"/>
          <cell r="H127" t="b">
            <v>0</v>
          </cell>
          <cell r="I127">
            <v>0</v>
          </cell>
          <cell r="J127"/>
          <cell r="K127"/>
          <cell r="L127">
            <v>8768273</v>
          </cell>
          <cell r="M127">
            <v>0.60828309897065103</v>
          </cell>
          <cell r="N127">
            <v>5333592.2730606869</v>
          </cell>
          <cell r="O127">
            <v>0</v>
          </cell>
          <cell r="P127">
            <v>0</v>
          </cell>
          <cell r="Q127">
            <v>0</v>
          </cell>
          <cell r="R127">
            <v>5333592.2730606869</v>
          </cell>
          <cell r="S127" t="str">
            <v xml:space="preserve"> </v>
          </cell>
          <cell r="T127">
            <v>5333592.2730606869</v>
          </cell>
          <cell r="U127">
            <v>0</v>
          </cell>
          <cell r="V127">
            <v>0</v>
          </cell>
          <cell r="W127" t="str">
            <v xml:space="preserve"> </v>
          </cell>
          <cell r="X127">
            <v>0</v>
          </cell>
          <cell r="Y127">
            <v>0</v>
          </cell>
          <cell r="Z127">
            <v>5333592.2730606869</v>
          </cell>
          <cell r="AA127">
            <v>1.7201133258868552E-2</v>
          </cell>
          <cell r="AB127">
            <v>0</v>
          </cell>
          <cell r="AC127">
            <v>5333592.2730606869</v>
          </cell>
          <cell r="AD127" t="str">
            <v xml:space="preserve"> </v>
          </cell>
          <cell r="AE127">
            <v>0</v>
          </cell>
          <cell r="AF127"/>
          <cell r="AG127" t="str">
            <v xml:space="preserve"> </v>
          </cell>
          <cell r="AH127">
            <v>5333592.2730606869</v>
          </cell>
          <cell r="AI127">
            <v>0</v>
          </cell>
          <cell r="AJ127">
            <v>0</v>
          </cell>
          <cell r="AK127" t="str">
            <v xml:space="preserve"> </v>
          </cell>
          <cell r="AL127">
            <v>0</v>
          </cell>
          <cell r="AM127">
            <v>0</v>
          </cell>
          <cell r="AN127">
            <v>5333592.2730606869</v>
          </cell>
          <cell r="AO127">
            <v>1.7272993626861723E-2</v>
          </cell>
          <cell r="AP127">
            <v>10496.148611101546</v>
          </cell>
          <cell r="AQ127">
            <v>5344088.42</v>
          </cell>
        </row>
        <row r="128">
          <cell r="B128">
            <v>190382</v>
          </cell>
          <cell r="C128">
            <v>3</v>
          </cell>
          <cell r="D128">
            <v>3</v>
          </cell>
          <cell r="E128">
            <v>30625100</v>
          </cell>
          <cell r="F128">
            <v>0</v>
          </cell>
          <cell r="G128"/>
          <cell r="H128" t="b">
            <v>0</v>
          </cell>
          <cell r="I128">
            <v>0</v>
          </cell>
          <cell r="J128"/>
          <cell r="K128"/>
          <cell r="L128">
            <v>25457111</v>
          </cell>
          <cell r="M128">
            <v>0.60828309897065103</v>
          </cell>
          <cell r="N128">
            <v>15485130.36991985</v>
          </cell>
          <cell r="O128">
            <v>0</v>
          </cell>
          <cell r="P128">
            <v>0</v>
          </cell>
          <cell r="Q128">
            <v>0</v>
          </cell>
          <cell r="R128">
            <v>15485130.36991985</v>
          </cell>
          <cell r="S128" t="str">
            <v xml:space="preserve"> </v>
          </cell>
          <cell r="T128">
            <v>15485130.36991985</v>
          </cell>
          <cell r="U128">
            <v>0</v>
          </cell>
          <cell r="V128">
            <v>0</v>
          </cell>
          <cell r="W128" t="str">
            <v xml:space="preserve"> </v>
          </cell>
          <cell r="X128">
            <v>0</v>
          </cell>
          <cell r="Y128">
            <v>0</v>
          </cell>
          <cell r="Z128">
            <v>15485130.36991985</v>
          </cell>
          <cell r="AA128">
            <v>4.9940411150155621E-2</v>
          </cell>
          <cell r="AB128">
            <v>0</v>
          </cell>
          <cell r="AC128">
            <v>15485130.36991985</v>
          </cell>
          <cell r="AD128" t="str">
            <v xml:space="preserve"> </v>
          </cell>
          <cell r="AE128">
            <v>0</v>
          </cell>
          <cell r="AF128"/>
          <cell r="AG128" t="str">
            <v xml:space="preserve"> </v>
          </cell>
          <cell r="AH128">
            <v>15485130.36991985</v>
          </cell>
          <cell r="AI128">
            <v>0</v>
          </cell>
          <cell r="AJ128">
            <v>0</v>
          </cell>
          <cell r="AK128" t="str">
            <v xml:space="preserve"> </v>
          </cell>
          <cell r="AL128">
            <v>0</v>
          </cell>
          <cell r="AM128">
            <v>0</v>
          </cell>
          <cell r="AN128">
            <v>15485130.36991985</v>
          </cell>
          <cell r="AO128">
            <v>5.014904486451454E-2</v>
          </cell>
          <cell r="AP128">
            <v>30473.688520568176</v>
          </cell>
          <cell r="AQ128">
            <v>15515604.060000001</v>
          </cell>
        </row>
        <row r="129">
          <cell r="B129">
            <v>171049</v>
          </cell>
          <cell r="C129">
            <v>3</v>
          </cell>
          <cell r="D129">
            <v>3</v>
          </cell>
          <cell r="E129">
            <v>5825073</v>
          </cell>
          <cell r="F129">
            <v>0</v>
          </cell>
          <cell r="G129"/>
          <cell r="H129" t="b">
            <v>0</v>
          </cell>
          <cell r="I129">
            <v>0</v>
          </cell>
          <cell r="J129"/>
          <cell r="K129"/>
          <cell r="L129">
            <v>233654</v>
          </cell>
          <cell r="M129">
            <v>0.60828309897065103</v>
          </cell>
          <cell r="N129">
            <v>142127.77920688849</v>
          </cell>
          <cell r="O129">
            <v>0</v>
          </cell>
          <cell r="P129">
            <v>0</v>
          </cell>
          <cell r="Q129">
            <v>0</v>
          </cell>
          <cell r="R129">
            <v>142127.77920688849</v>
          </cell>
          <cell r="S129" t="str">
            <v xml:space="preserve"> </v>
          </cell>
          <cell r="T129">
            <v>142127.77920688849</v>
          </cell>
          <cell r="U129">
            <v>0</v>
          </cell>
          <cell r="V129">
            <v>0</v>
          </cell>
          <cell r="W129" t="str">
            <v xml:space="preserve"> </v>
          </cell>
          <cell r="X129">
            <v>0</v>
          </cell>
          <cell r="Y129">
            <v>0</v>
          </cell>
          <cell r="Z129">
            <v>142127.77920688849</v>
          </cell>
          <cell r="AA129">
            <v>4.5837003369622191E-4</v>
          </cell>
          <cell r="AB129">
            <v>0</v>
          </cell>
          <cell r="AC129">
            <v>142127.77920688849</v>
          </cell>
          <cell r="AD129" t="str">
            <v xml:space="preserve"> </v>
          </cell>
          <cell r="AE129">
            <v>0</v>
          </cell>
          <cell r="AF129"/>
          <cell r="AG129" t="str">
            <v xml:space="preserve"> </v>
          </cell>
          <cell r="AH129">
            <v>142127.77920688849</v>
          </cell>
          <cell r="AI129">
            <v>0</v>
          </cell>
          <cell r="AJ129">
            <v>0</v>
          </cell>
          <cell r="AK129" t="str">
            <v xml:space="preserve"> </v>
          </cell>
          <cell r="AL129">
            <v>0</v>
          </cell>
          <cell r="AM129">
            <v>0</v>
          </cell>
          <cell r="AN129">
            <v>142127.77920688849</v>
          </cell>
          <cell r="AO129">
            <v>4.6028494469672063E-4</v>
          </cell>
          <cell r="AP129">
            <v>279.69785014430096</v>
          </cell>
          <cell r="AQ129">
            <v>142407.48000000001</v>
          </cell>
        </row>
        <row r="130">
          <cell r="B130">
            <v>430705</v>
          </cell>
          <cell r="C130">
            <v>3</v>
          </cell>
          <cell r="D130">
            <v>3</v>
          </cell>
          <cell r="E130">
            <v>18669862</v>
          </cell>
          <cell r="F130">
            <v>0</v>
          </cell>
          <cell r="G130"/>
          <cell r="H130" t="b">
            <v>0</v>
          </cell>
          <cell r="I130">
            <v>0</v>
          </cell>
          <cell r="J130"/>
          <cell r="K130"/>
          <cell r="L130">
            <v>3608206</v>
          </cell>
          <cell r="M130">
            <v>0.60828309897065103</v>
          </cell>
          <cell r="N130">
            <v>2194810.7274044966</v>
          </cell>
          <cell r="O130">
            <v>0</v>
          </cell>
          <cell r="P130">
            <v>0</v>
          </cell>
          <cell r="Q130">
            <v>0</v>
          </cell>
          <cell r="R130">
            <v>2194810.7274044966</v>
          </cell>
          <cell r="S130" t="str">
            <v xml:space="preserve"> </v>
          </cell>
          <cell r="T130">
            <v>2194810.7274044966</v>
          </cell>
          <cell r="U130">
            <v>0</v>
          </cell>
          <cell r="V130">
            <v>0</v>
          </cell>
          <cell r="W130" t="str">
            <v xml:space="preserve"> </v>
          </cell>
          <cell r="X130">
            <v>0</v>
          </cell>
          <cell r="Y130">
            <v>0</v>
          </cell>
          <cell r="Z130">
            <v>2194810.7274044966</v>
          </cell>
          <cell r="AA130">
            <v>7.0783872983253438E-3</v>
          </cell>
          <cell r="AB130">
            <v>0</v>
          </cell>
          <cell r="AC130">
            <v>2194810.7274044966</v>
          </cell>
          <cell r="AD130" t="str">
            <v xml:space="preserve"> </v>
          </cell>
          <cell r="AE130">
            <v>0</v>
          </cell>
          <cell r="AF130"/>
          <cell r="AG130" t="str">
            <v xml:space="preserve"> </v>
          </cell>
          <cell r="AH130">
            <v>2194810.7274044966</v>
          </cell>
          <cell r="AI130">
            <v>0</v>
          </cell>
          <cell r="AJ130">
            <v>0</v>
          </cell>
          <cell r="AK130" t="str">
            <v xml:space="preserve"> </v>
          </cell>
          <cell r="AL130">
            <v>0</v>
          </cell>
          <cell r="AM130">
            <v>0</v>
          </cell>
          <cell r="AN130">
            <v>2194810.7274044966</v>
          </cell>
          <cell r="AO130">
            <v>7.1079583450930671E-3</v>
          </cell>
          <cell r="AP130">
            <v>4319.238964784543</v>
          </cell>
          <cell r="AQ130">
            <v>2199129.9700000002</v>
          </cell>
        </row>
        <row r="131">
          <cell r="B131">
            <v>334487</v>
          </cell>
          <cell r="C131">
            <v>1</v>
          </cell>
          <cell r="D131">
            <v>2</v>
          </cell>
          <cell r="E131">
            <v>108891943</v>
          </cell>
          <cell r="F131">
            <v>0</v>
          </cell>
          <cell r="G131"/>
          <cell r="H131" t="b">
            <v>0</v>
          </cell>
          <cell r="I131">
            <v>0</v>
          </cell>
          <cell r="J131"/>
          <cell r="K131"/>
          <cell r="L131">
            <v>0</v>
          </cell>
          <cell r="M131">
            <v>0</v>
          </cell>
          <cell r="N131">
            <v>0</v>
          </cell>
          <cell r="O131">
            <v>60156411</v>
          </cell>
          <cell r="P131">
            <v>1.1895022727818083</v>
          </cell>
          <cell r="Q131">
            <v>71556187.606896579</v>
          </cell>
          <cell r="R131">
            <v>71556187.606896579</v>
          </cell>
          <cell r="S131" t="str">
            <v xml:space="preserve"> </v>
          </cell>
          <cell r="T131">
            <v>71556187.606896579</v>
          </cell>
          <cell r="U131">
            <v>0</v>
          </cell>
          <cell r="V131">
            <v>71556187.606896579</v>
          </cell>
          <cell r="W131">
            <v>5.6123481241903195E-2</v>
          </cell>
          <cell r="X131">
            <v>0</v>
          </cell>
          <cell r="Y131">
            <v>0</v>
          </cell>
          <cell r="Z131">
            <v>0</v>
          </cell>
          <cell r="AA131" t="str">
            <v xml:space="preserve"> </v>
          </cell>
          <cell r="AB131">
            <v>0</v>
          </cell>
          <cell r="AC131">
            <v>71556187.606896579</v>
          </cell>
          <cell r="AD131" t="str">
            <v xml:space="preserve"> </v>
          </cell>
          <cell r="AE131">
            <v>0</v>
          </cell>
          <cell r="AF131"/>
          <cell r="AG131" t="str">
            <v xml:space="preserve"> </v>
          </cell>
          <cell r="AH131">
            <v>71556187.606896579</v>
          </cell>
          <cell r="AI131">
            <v>0</v>
          </cell>
          <cell r="AJ131">
            <v>71556187.606896579</v>
          </cell>
          <cell r="AK131">
            <v>5.6172364216868886E-2</v>
          </cell>
          <cell r="AL131">
            <v>29358.779874141459</v>
          </cell>
          <cell r="AM131">
            <v>0</v>
          </cell>
          <cell r="AN131">
            <v>0</v>
          </cell>
          <cell r="AO131" t="str">
            <v xml:space="preserve"> </v>
          </cell>
          <cell r="AP131">
            <v>0</v>
          </cell>
          <cell r="AQ131">
            <v>71585546.390000001</v>
          </cell>
        </row>
        <row r="132">
          <cell r="B132">
            <v>190366</v>
          </cell>
          <cell r="C132">
            <v>3</v>
          </cell>
          <cell r="D132">
            <v>3</v>
          </cell>
          <cell r="E132">
            <v>13791774</v>
          </cell>
          <cell r="F132">
            <v>0</v>
          </cell>
          <cell r="G132"/>
          <cell r="H132" t="b">
            <v>0</v>
          </cell>
          <cell r="I132">
            <v>0</v>
          </cell>
          <cell r="J132"/>
          <cell r="K132"/>
          <cell r="L132">
            <v>4700219</v>
          </cell>
          <cell r="M132">
            <v>0.60828309897065103</v>
          </cell>
          <cell r="N132">
            <v>2859063.7791607343</v>
          </cell>
          <cell r="O132">
            <v>0</v>
          </cell>
          <cell r="P132">
            <v>0</v>
          </cell>
          <cell r="Q132">
            <v>0</v>
          </cell>
          <cell r="R132">
            <v>2859063.7791607343</v>
          </cell>
          <cell r="S132" t="str">
            <v xml:space="preserve"> </v>
          </cell>
          <cell r="T132">
            <v>2859063.7791607343</v>
          </cell>
          <cell r="U132">
            <v>0</v>
          </cell>
          <cell r="V132">
            <v>0</v>
          </cell>
          <cell r="W132" t="str">
            <v xml:space="preserve"> </v>
          </cell>
          <cell r="X132">
            <v>0</v>
          </cell>
          <cell r="Y132">
            <v>0</v>
          </cell>
          <cell r="Z132">
            <v>2859063.7791607343</v>
          </cell>
          <cell r="AA132">
            <v>9.2206405257758157E-3</v>
          </cell>
          <cell r="AB132">
            <v>0</v>
          </cell>
          <cell r="AC132">
            <v>2859063.7791607343</v>
          </cell>
          <cell r="AD132" t="str">
            <v xml:space="preserve"> </v>
          </cell>
          <cell r="AE132">
            <v>0</v>
          </cell>
          <cell r="AF132"/>
          <cell r="AG132" t="str">
            <v xml:space="preserve"> </v>
          </cell>
          <cell r="AH132">
            <v>2859063.7791607343</v>
          </cell>
          <cell r="AI132">
            <v>0</v>
          </cell>
          <cell r="AJ132">
            <v>0</v>
          </cell>
          <cell r="AK132" t="str">
            <v xml:space="preserve"> </v>
          </cell>
          <cell r="AL132">
            <v>0</v>
          </cell>
          <cell r="AM132">
            <v>0</v>
          </cell>
          <cell r="AN132">
            <v>2859063.7791607343</v>
          </cell>
          <cell r="AO132">
            <v>9.2591611634188827E-3</v>
          </cell>
          <cell r="AP132">
            <v>5626.4440134018514</v>
          </cell>
          <cell r="AQ132">
            <v>2864690.22</v>
          </cell>
        </row>
        <row r="133">
          <cell r="B133">
            <v>190673</v>
          </cell>
          <cell r="C133">
            <v>3</v>
          </cell>
          <cell r="D133">
            <v>3</v>
          </cell>
          <cell r="E133">
            <v>7389923</v>
          </cell>
          <cell r="F133">
            <v>0</v>
          </cell>
          <cell r="G133"/>
          <cell r="H133" t="b">
            <v>0</v>
          </cell>
          <cell r="I133">
            <v>0</v>
          </cell>
          <cell r="J133"/>
          <cell r="K133"/>
          <cell r="L133">
            <v>409773</v>
          </cell>
          <cell r="M133">
            <v>0.60828309897065103</v>
          </cell>
          <cell r="N133">
            <v>249257.99031450058</v>
          </cell>
          <cell r="O133">
            <v>0</v>
          </cell>
          <cell r="P133">
            <v>0</v>
          </cell>
          <cell r="Q133">
            <v>0</v>
          </cell>
          <cell r="R133">
            <v>249257.99031450058</v>
          </cell>
          <cell r="S133" t="str">
            <v xml:space="preserve"> </v>
          </cell>
          <cell r="T133">
            <v>249257.99031450058</v>
          </cell>
          <cell r="U133">
            <v>0</v>
          </cell>
          <cell r="V133">
            <v>0</v>
          </cell>
          <cell r="W133" t="str">
            <v xml:space="preserve"> </v>
          </cell>
          <cell r="X133">
            <v>0</v>
          </cell>
          <cell r="Y133">
            <v>0</v>
          </cell>
          <cell r="Z133">
            <v>249257.99031450058</v>
          </cell>
          <cell r="AA133">
            <v>8.0387095370848321E-4</v>
          </cell>
          <cell r="AB133">
            <v>0</v>
          </cell>
          <cell r="AC133">
            <v>249257.99031450058</v>
          </cell>
          <cell r="AD133" t="str">
            <v xml:space="preserve"> </v>
          </cell>
          <cell r="AE133">
            <v>0</v>
          </cell>
          <cell r="AF133"/>
          <cell r="AG133" t="str">
            <v xml:space="preserve"> </v>
          </cell>
          <cell r="AH133">
            <v>249257.99031450058</v>
          </cell>
          <cell r="AI133">
            <v>0</v>
          </cell>
          <cell r="AJ133">
            <v>0</v>
          </cell>
          <cell r="AK133" t="str">
            <v xml:space="preserve"> </v>
          </cell>
          <cell r="AL133">
            <v>0</v>
          </cell>
          <cell r="AM133">
            <v>0</v>
          </cell>
          <cell r="AN133">
            <v>249257.99031450058</v>
          </cell>
          <cell r="AO133">
            <v>8.0722924770476568E-4</v>
          </cell>
          <cell r="AP133">
            <v>490.5228549358481</v>
          </cell>
          <cell r="AQ133">
            <v>249748.51</v>
          </cell>
        </row>
        <row r="134">
          <cell r="B134">
            <v>380939</v>
          </cell>
          <cell r="C134">
            <v>1</v>
          </cell>
          <cell r="D134">
            <v>2</v>
          </cell>
          <cell r="E134">
            <v>281549459</v>
          </cell>
          <cell r="F134">
            <v>0</v>
          </cell>
          <cell r="G134"/>
          <cell r="H134" t="b">
            <v>0</v>
          </cell>
          <cell r="I134">
            <v>0</v>
          </cell>
          <cell r="J134"/>
          <cell r="K134"/>
          <cell r="L134">
            <v>0</v>
          </cell>
          <cell r="M134">
            <v>0</v>
          </cell>
          <cell r="N134">
            <v>0</v>
          </cell>
          <cell r="O134">
            <v>79269253</v>
          </cell>
          <cell r="P134">
            <v>1.1895022727818083</v>
          </cell>
          <cell r="Q134">
            <v>94290956.605216175</v>
          </cell>
          <cell r="R134">
            <v>94290956.605216175</v>
          </cell>
          <cell r="S134" t="str">
            <v xml:space="preserve"> </v>
          </cell>
          <cell r="T134">
            <v>94290956.605216175</v>
          </cell>
          <cell r="U134">
            <v>0</v>
          </cell>
          <cell r="V134">
            <v>94290956.605216175</v>
          </cell>
          <cell r="W134">
            <v>7.3954984345811089E-2</v>
          </cell>
          <cell r="X134">
            <v>0</v>
          </cell>
          <cell r="Y134">
            <v>0</v>
          </cell>
          <cell r="Z134">
            <v>0</v>
          </cell>
          <cell r="AA134" t="str">
            <v xml:space="preserve"> </v>
          </cell>
          <cell r="AB134">
            <v>0</v>
          </cell>
          <cell r="AC134">
            <v>94290956.605216175</v>
          </cell>
          <cell r="AD134" t="str">
            <v xml:space="preserve"> </v>
          </cell>
          <cell r="AE134">
            <v>0</v>
          </cell>
          <cell r="AF134"/>
          <cell r="AG134" t="str">
            <v xml:space="preserve"> </v>
          </cell>
          <cell r="AH134">
            <v>94290956.605216175</v>
          </cell>
          <cell r="AI134">
            <v>0</v>
          </cell>
          <cell r="AJ134">
            <v>94290956.605216175</v>
          </cell>
          <cell r="AK134">
            <v>7.4019398376594076E-2</v>
          </cell>
          <cell r="AL134">
            <v>38686.625596972983</v>
          </cell>
          <cell r="AM134">
            <v>0</v>
          </cell>
          <cell r="AN134">
            <v>0</v>
          </cell>
          <cell r="AO134" t="str">
            <v xml:space="preserve"> </v>
          </cell>
          <cell r="AP134">
            <v>0</v>
          </cell>
          <cell r="AQ134">
            <v>94329643.230000004</v>
          </cell>
        </row>
        <row r="135">
          <cell r="B135">
            <v>391010</v>
          </cell>
          <cell r="C135">
            <v>1</v>
          </cell>
          <cell r="D135">
            <v>3</v>
          </cell>
          <cell r="E135">
            <v>63654016</v>
          </cell>
          <cell r="F135">
            <v>0</v>
          </cell>
          <cell r="G135"/>
          <cell r="H135" t="b">
            <v>0</v>
          </cell>
          <cell r="I135">
            <v>0</v>
          </cell>
          <cell r="J135"/>
          <cell r="K135"/>
          <cell r="L135">
            <v>0</v>
          </cell>
          <cell r="M135">
            <v>0</v>
          </cell>
          <cell r="N135">
            <v>0</v>
          </cell>
          <cell r="O135">
            <v>26340058</v>
          </cell>
          <cell r="P135">
            <v>1.1895022727818083</v>
          </cell>
          <cell r="Q135">
            <v>31331558.856204651</v>
          </cell>
          <cell r="R135">
            <v>31331558.856204651</v>
          </cell>
          <cell r="S135" t="str">
            <v xml:space="preserve"> </v>
          </cell>
          <cell r="T135">
            <v>31331558.856204651</v>
          </cell>
          <cell r="U135">
            <v>0</v>
          </cell>
          <cell r="V135">
            <v>31331558.856204651</v>
          </cell>
          <cell r="W135">
            <v>2.4574201261335922E-2</v>
          </cell>
          <cell r="X135">
            <v>0</v>
          </cell>
          <cell r="Y135">
            <v>0</v>
          </cell>
          <cell r="Z135">
            <v>0</v>
          </cell>
          <cell r="AA135" t="str">
            <v xml:space="preserve"> </v>
          </cell>
          <cell r="AB135">
            <v>0</v>
          </cell>
          <cell r="AC135">
            <v>31331558.856204651</v>
          </cell>
          <cell r="AD135" t="str">
            <v xml:space="preserve"> </v>
          </cell>
          <cell r="AE135">
            <v>0</v>
          </cell>
          <cell r="AF135"/>
          <cell r="AG135" t="str">
            <v xml:space="preserve"> </v>
          </cell>
          <cell r="AH135">
            <v>31331558.856204651</v>
          </cell>
          <cell r="AI135">
            <v>0</v>
          </cell>
          <cell r="AJ135">
            <v>31331558.856204651</v>
          </cell>
          <cell r="AK135">
            <v>2.4595605137903771E-2</v>
          </cell>
          <cell r="AL135">
            <v>12855.021631761221</v>
          </cell>
          <cell r="AM135">
            <v>0</v>
          </cell>
          <cell r="AN135">
            <v>0</v>
          </cell>
          <cell r="AO135" t="str">
            <v xml:space="preserve"> </v>
          </cell>
          <cell r="AP135">
            <v>0</v>
          </cell>
          <cell r="AQ135">
            <v>31344413.879999999</v>
          </cell>
        </row>
        <row r="136">
          <cell r="B136">
            <v>400511</v>
          </cell>
          <cell r="C136">
            <v>1</v>
          </cell>
          <cell r="D136">
            <v>3</v>
          </cell>
          <cell r="E136">
            <v>24902295</v>
          </cell>
          <cell r="F136">
            <v>0</v>
          </cell>
          <cell r="G136"/>
          <cell r="H136" t="b">
            <v>0</v>
          </cell>
          <cell r="I136">
            <v>0</v>
          </cell>
          <cell r="J136"/>
          <cell r="K136"/>
          <cell r="L136">
            <v>0</v>
          </cell>
          <cell r="M136">
            <v>0</v>
          </cell>
          <cell r="N136">
            <v>0</v>
          </cell>
          <cell r="O136">
            <v>2488410</v>
          </cell>
          <cell r="P136">
            <v>1.1895022727818083</v>
          </cell>
          <cell r="Q136">
            <v>2959969.3506129798</v>
          </cell>
          <cell r="R136">
            <v>2959969.3506129798</v>
          </cell>
          <cell r="S136" t="str">
            <v xml:space="preserve"> </v>
          </cell>
          <cell r="T136">
            <v>2959969.3506129798</v>
          </cell>
          <cell r="U136">
            <v>0</v>
          </cell>
          <cell r="V136">
            <v>2959969.3506129798</v>
          </cell>
          <cell r="W136">
            <v>2.3215851749726945E-3</v>
          </cell>
          <cell r="X136">
            <v>0</v>
          </cell>
          <cell r="Y136">
            <v>0</v>
          </cell>
          <cell r="Z136">
            <v>0</v>
          </cell>
          <cell r="AA136" t="str">
            <v xml:space="preserve"> </v>
          </cell>
          <cell r="AB136">
            <v>0</v>
          </cell>
          <cell r="AC136">
            <v>2959969.3506129798</v>
          </cell>
          <cell r="AD136" t="str">
            <v xml:space="preserve"> </v>
          </cell>
          <cell r="AE136">
            <v>0</v>
          </cell>
          <cell r="AF136"/>
          <cell r="AG136" t="str">
            <v xml:space="preserve"> </v>
          </cell>
          <cell r="AH136">
            <v>2959969.3506129798</v>
          </cell>
          <cell r="AI136">
            <v>0</v>
          </cell>
          <cell r="AJ136">
            <v>2959969.3506129798</v>
          </cell>
          <cell r="AK136">
            <v>2.3236072517839987E-3</v>
          </cell>
          <cell r="AL136">
            <v>1214.4454799109001</v>
          </cell>
          <cell r="AM136">
            <v>0</v>
          </cell>
          <cell r="AN136">
            <v>0</v>
          </cell>
          <cell r="AO136" t="str">
            <v xml:space="preserve"> </v>
          </cell>
          <cell r="AP136">
            <v>0</v>
          </cell>
          <cell r="AQ136">
            <v>2961183.8</v>
          </cell>
        </row>
        <row r="137">
          <cell r="B137">
            <v>410782</v>
          </cell>
          <cell r="C137">
            <v>1</v>
          </cell>
          <cell r="D137">
            <v>3</v>
          </cell>
          <cell r="E137">
            <v>146100129</v>
          </cell>
          <cell r="F137">
            <v>0</v>
          </cell>
          <cell r="G137"/>
          <cell r="H137" t="b">
            <v>0</v>
          </cell>
          <cell r="I137">
            <v>0</v>
          </cell>
          <cell r="J137"/>
          <cell r="K137"/>
          <cell r="L137">
            <v>0</v>
          </cell>
          <cell r="M137">
            <v>0</v>
          </cell>
          <cell r="N137">
            <v>0</v>
          </cell>
          <cell r="O137">
            <v>13205445</v>
          </cell>
          <cell r="P137">
            <v>1.1895022727818083</v>
          </cell>
          <cell r="Q137">
            <v>15707906.840595167</v>
          </cell>
          <cell r="R137">
            <v>15707906.840595167</v>
          </cell>
          <cell r="S137" t="str">
            <v xml:space="preserve"> </v>
          </cell>
          <cell r="T137">
            <v>15707906.840595167</v>
          </cell>
          <cell r="U137">
            <v>0</v>
          </cell>
          <cell r="V137">
            <v>15707906.840595167</v>
          </cell>
          <cell r="W137">
            <v>1.2320142316144563E-2</v>
          </cell>
          <cell r="X137">
            <v>0</v>
          </cell>
          <cell r="Y137">
            <v>0</v>
          </cell>
          <cell r="Z137">
            <v>0</v>
          </cell>
          <cell r="AA137" t="str">
            <v xml:space="preserve"> </v>
          </cell>
          <cell r="AB137">
            <v>0</v>
          </cell>
          <cell r="AC137">
            <v>15707906.840595167</v>
          </cell>
          <cell r="AD137" t="str">
            <v xml:space="preserve"> </v>
          </cell>
          <cell r="AE137">
            <v>0</v>
          </cell>
          <cell r="AF137"/>
          <cell r="AG137" t="str">
            <v xml:space="preserve"> </v>
          </cell>
          <cell r="AH137">
            <v>15707906.840595167</v>
          </cell>
          <cell r="AI137">
            <v>0</v>
          </cell>
          <cell r="AJ137">
            <v>15707906.840595167</v>
          </cell>
          <cell r="AK137">
            <v>1.2330873033396725E-2</v>
          </cell>
          <cell r="AL137">
            <v>6444.7952670428085</v>
          </cell>
          <cell r="AM137">
            <v>0</v>
          </cell>
          <cell r="AN137">
            <v>0</v>
          </cell>
          <cell r="AO137" t="str">
            <v xml:space="preserve"> </v>
          </cell>
          <cell r="AP137">
            <v>0</v>
          </cell>
          <cell r="AQ137">
            <v>15714351.640000001</v>
          </cell>
        </row>
        <row r="138">
          <cell r="B138">
            <v>190680</v>
          </cell>
          <cell r="C138">
            <v>3</v>
          </cell>
          <cell r="D138">
            <v>3</v>
          </cell>
          <cell r="E138">
            <v>42111825</v>
          </cell>
          <cell r="F138">
            <v>0</v>
          </cell>
          <cell r="G138"/>
          <cell r="H138" t="b">
            <v>0</v>
          </cell>
          <cell r="I138">
            <v>0</v>
          </cell>
          <cell r="J138"/>
          <cell r="K138"/>
          <cell r="L138">
            <v>1757794</v>
          </cell>
          <cell r="M138">
            <v>0.60828309897065103</v>
          </cell>
          <cell r="N138">
            <v>1069236.3816720166</v>
          </cell>
          <cell r="O138">
            <v>0</v>
          </cell>
          <cell r="P138">
            <v>0</v>
          </cell>
          <cell r="Q138">
            <v>0</v>
          </cell>
          <cell r="R138">
            <v>1069236.3816720166</v>
          </cell>
          <cell r="S138" t="str">
            <v xml:space="preserve"> </v>
          </cell>
          <cell r="T138">
            <v>1069236.3816720166</v>
          </cell>
          <cell r="U138">
            <v>0</v>
          </cell>
          <cell r="V138">
            <v>0</v>
          </cell>
          <cell r="W138" t="str">
            <v xml:space="preserve"> </v>
          </cell>
          <cell r="X138">
            <v>0</v>
          </cell>
          <cell r="Y138">
            <v>0</v>
          </cell>
          <cell r="Z138">
            <v>1069236.3816720166</v>
          </cell>
          <cell r="AA138">
            <v>3.4483471073083138E-3</v>
          </cell>
          <cell r="AB138">
            <v>0</v>
          </cell>
          <cell r="AC138">
            <v>1069236.3816720166</v>
          </cell>
          <cell r="AD138" t="str">
            <v xml:space="preserve"> </v>
          </cell>
          <cell r="AE138">
            <v>0</v>
          </cell>
          <cell r="AF138"/>
          <cell r="AG138" t="str">
            <v xml:space="preserve"> </v>
          </cell>
          <cell r="AH138">
            <v>1069236.3816720166</v>
          </cell>
          <cell r="AI138">
            <v>0</v>
          </cell>
          <cell r="AJ138">
            <v>0</v>
          </cell>
          <cell r="AK138" t="str">
            <v xml:space="preserve"> </v>
          </cell>
          <cell r="AL138">
            <v>0</v>
          </cell>
          <cell r="AM138">
            <v>0</v>
          </cell>
          <cell r="AN138">
            <v>1069236.3816720166</v>
          </cell>
          <cell r="AO138">
            <v>3.4627531053533318E-3</v>
          </cell>
          <cell r="AP138">
            <v>2104.184832258602</v>
          </cell>
          <cell r="AQ138">
            <v>1071340.57</v>
          </cell>
        </row>
        <row r="139">
          <cell r="B139">
            <v>190681</v>
          </cell>
          <cell r="C139">
            <v>3</v>
          </cell>
          <cell r="D139">
            <v>4</v>
          </cell>
          <cell r="E139">
            <v>1087628</v>
          </cell>
          <cell r="F139">
            <v>0</v>
          </cell>
          <cell r="G139"/>
          <cell r="H139" t="b">
            <v>0</v>
          </cell>
          <cell r="I139">
            <v>0</v>
          </cell>
          <cell r="J139"/>
          <cell r="K139"/>
          <cell r="L139">
            <v>4017</v>
          </cell>
          <cell r="M139">
            <v>0.60828309897065103</v>
          </cell>
          <cell r="N139">
            <v>2443.4732085651053</v>
          </cell>
          <cell r="O139">
            <v>0</v>
          </cell>
          <cell r="P139">
            <v>0</v>
          </cell>
          <cell r="Q139">
            <v>0</v>
          </cell>
          <cell r="R139">
            <v>2443.4732085651053</v>
          </cell>
          <cell r="S139" t="str">
            <v xml:space="preserve"> </v>
          </cell>
          <cell r="T139">
            <v>2443.4732085651053</v>
          </cell>
          <cell r="U139">
            <v>0</v>
          </cell>
          <cell r="V139">
            <v>0</v>
          </cell>
          <cell r="W139" t="str">
            <v xml:space="preserve"> </v>
          </cell>
          <cell r="X139">
            <v>0</v>
          </cell>
          <cell r="Y139">
            <v>0</v>
          </cell>
          <cell r="Z139">
            <v>2443.4732085651053</v>
          </cell>
          <cell r="AA139">
            <v>7.8803377017201652E-6</v>
          </cell>
          <cell r="AB139">
            <v>0</v>
          </cell>
          <cell r="AC139">
            <v>2443.4732085651053</v>
          </cell>
          <cell r="AD139" t="str">
            <v xml:space="preserve"> </v>
          </cell>
          <cell r="AE139">
            <v>0</v>
          </cell>
          <cell r="AF139"/>
          <cell r="AG139" t="str">
            <v xml:space="preserve"> </v>
          </cell>
          <cell r="AH139">
            <v>2443.4732085651053</v>
          </cell>
          <cell r="AI139">
            <v>0</v>
          </cell>
          <cell r="AJ139">
            <v>0</v>
          </cell>
          <cell r="AK139" t="str">
            <v xml:space="preserve"> </v>
          </cell>
          <cell r="AL139">
            <v>0</v>
          </cell>
          <cell r="AM139">
            <v>0</v>
          </cell>
          <cell r="AN139">
            <v>2443.4732085651053</v>
          </cell>
          <cell r="AO139">
            <v>7.9132590190911643E-6</v>
          </cell>
          <cell r="AP139">
            <v>4.8085898980101218</v>
          </cell>
          <cell r="AQ139">
            <v>2448.2800000000002</v>
          </cell>
        </row>
        <row r="140">
          <cell r="B140">
            <v>301314</v>
          </cell>
          <cell r="C140">
            <v>3</v>
          </cell>
          <cell r="D140">
            <v>4</v>
          </cell>
          <cell r="E140">
            <v>12994872</v>
          </cell>
          <cell r="F140">
            <v>0</v>
          </cell>
          <cell r="G140"/>
          <cell r="H140" t="b">
            <v>0</v>
          </cell>
          <cell r="I140">
            <v>0</v>
          </cell>
          <cell r="J140"/>
          <cell r="K140"/>
          <cell r="L140">
            <v>6700664</v>
          </cell>
          <cell r="M140">
            <v>0.60828309897065103</v>
          </cell>
          <cell r="N140">
            <v>4075900.6630810783</v>
          </cell>
          <cell r="O140">
            <v>0</v>
          </cell>
          <cell r="P140">
            <v>0</v>
          </cell>
          <cell r="Q140">
            <v>0</v>
          </cell>
          <cell r="R140">
            <v>4075900.6630810783</v>
          </cell>
          <cell r="S140" t="str">
            <v xml:space="preserve"> </v>
          </cell>
          <cell r="T140">
            <v>4075900.6630810783</v>
          </cell>
          <cell r="U140">
            <v>0</v>
          </cell>
          <cell r="V140">
            <v>0</v>
          </cell>
          <cell r="W140" t="str">
            <v xml:space="preserve"> </v>
          </cell>
          <cell r="X140">
            <v>0</v>
          </cell>
          <cell r="Y140">
            <v>0</v>
          </cell>
          <cell r="Z140">
            <v>4075900.6630810783</v>
          </cell>
          <cell r="AA140">
            <v>1.3145007504545444E-2</v>
          </cell>
          <cell r="AB140">
            <v>0</v>
          </cell>
          <cell r="AC140">
            <v>4075900.6630810783</v>
          </cell>
          <cell r="AD140" t="str">
            <v xml:space="preserve"> </v>
          </cell>
          <cell r="AE140">
            <v>0</v>
          </cell>
          <cell r="AF140"/>
          <cell r="AG140" t="str">
            <v xml:space="preserve"> </v>
          </cell>
          <cell r="AH140">
            <v>4075900.6630810783</v>
          </cell>
          <cell r="AI140">
            <v>0</v>
          </cell>
          <cell r="AJ140">
            <v>0</v>
          </cell>
          <cell r="AK140" t="str">
            <v xml:space="preserve"> </v>
          </cell>
          <cell r="AL140">
            <v>0</v>
          </cell>
          <cell r="AM140">
            <v>0</v>
          </cell>
          <cell r="AN140">
            <v>4075900.6630810783</v>
          </cell>
          <cell r="AO140">
            <v>1.31999227861338E-2</v>
          </cell>
          <cell r="AP140">
            <v>8021.096644351529</v>
          </cell>
          <cell r="AQ140">
            <v>4083921.76</v>
          </cell>
        </row>
        <row r="141">
          <cell r="B141">
            <v>424002</v>
          </cell>
          <cell r="C141">
            <v>1</v>
          </cell>
          <cell r="D141">
            <v>5</v>
          </cell>
          <cell r="E141">
            <v>5370160</v>
          </cell>
          <cell r="F141">
            <v>0</v>
          </cell>
          <cell r="G141"/>
          <cell r="H141" t="b">
            <v>0</v>
          </cell>
          <cell r="I141">
            <v>0</v>
          </cell>
          <cell r="J141"/>
          <cell r="K141"/>
          <cell r="L141">
            <v>0</v>
          </cell>
          <cell r="M141">
            <v>0</v>
          </cell>
          <cell r="N141">
            <v>0</v>
          </cell>
          <cell r="O141">
            <v>472876</v>
          </cell>
          <cell r="P141">
            <v>1.1895022727818083</v>
          </cell>
          <cell r="Q141">
            <v>562487.07674397039</v>
          </cell>
          <cell r="R141">
            <v>562487.07674397039</v>
          </cell>
          <cell r="S141" t="str">
            <v xml:space="preserve"> </v>
          </cell>
          <cell r="T141">
            <v>562487.07674397039</v>
          </cell>
          <cell r="U141">
            <v>0</v>
          </cell>
          <cell r="V141">
            <v>562487.07674397039</v>
          </cell>
          <cell r="W141">
            <v>4.4117404736373339E-4</v>
          </cell>
          <cell r="X141">
            <v>0</v>
          </cell>
          <cell r="Y141">
            <v>0</v>
          </cell>
          <cell r="Z141">
            <v>0</v>
          </cell>
          <cell r="AA141" t="str">
            <v xml:space="preserve"> </v>
          </cell>
          <cell r="AB141">
            <v>0</v>
          </cell>
          <cell r="AC141">
            <v>562487.07674397039</v>
          </cell>
          <cell r="AD141" t="str">
            <v xml:space="preserve"> </v>
          </cell>
          <cell r="AE141">
            <v>562487.07674397039</v>
          </cell>
          <cell r="AF141">
            <v>0.23441739358996247</v>
          </cell>
          <cell r="AG141">
            <v>297520.9663174235</v>
          </cell>
          <cell r="AH141">
            <v>297520.9663174235</v>
          </cell>
          <cell r="AI141">
            <v>264966.11042654689</v>
          </cell>
          <cell r="AJ141">
            <v>0</v>
          </cell>
          <cell r="AK141" t="str">
            <v xml:space="preserve"> </v>
          </cell>
          <cell r="AL141">
            <v>0</v>
          </cell>
          <cell r="AM141">
            <v>0</v>
          </cell>
          <cell r="AN141">
            <v>0</v>
          </cell>
          <cell r="AO141" t="str">
            <v xml:space="preserve"> </v>
          </cell>
          <cell r="AP141">
            <v>0</v>
          </cell>
          <cell r="AQ141">
            <v>297520.96999999997</v>
          </cell>
        </row>
        <row r="142">
          <cell r="B142">
            <v>430883</v>
          </cell>
          <cell r="C142">
            <v>1</v>
          </cell>
          <cell r="D142">
            <v>2</v>
          </cell>
          <cell r="E142">
            <v>189583489</v>
          </cell>
          <cell r="F142">
            <v>0</v>
          </cell>
          <cell r="G142"/>
          <cell r="H142" t="b">
            <v>0</v>
          </cell>
          <cell r="I142">
            <v>0</v>
          </cell>
          <cell r="J142"/>
          <cell r="K142"/>
          <cell r="L142">
            <v>0</v>
          </cell>
          <cell r="M142">
            <v>0</v>
          </cell>
          <cell r="N142">
            <v>0</v>
          </cell>
          <cell r="O142">
            <v>107801527</v>
          </cell>
          <cell r="P142">
            <v>1.1895022727818083</v>
          </cell>
          <cell r="Q142">
            <v>128230161.37584947</v>
          </cell>
          <cell r="R142">
            <v>128230161.37584947</v>
          </cell>
          <cell r="S142" t="str">
            <v xml:space="preserve"> </v>
          </cell>
          <cell r="T142">
            <v>128230161.37584947</v>
          </cell>
          <cell r="U142">
            <v>0</v>
          </cell>
          <cell r="V142">
            <v>128230161.37584947</v>
          </cell>
          <cell r="W142">
            <v>0.10057443384434986</v>
          </cell>
          <cell r="X142">
            <v>0</v>
          </cell>
          <cell r="Y142">
            <v>0</v>
          </cell>
          <cell r="Z142">
            <v>0</v>
          </cell>
          <cell r="AA142" t="str">
            <v xml:space="preserve"> </v>
          </cell>
          <cell r="AB142">
            <v>0</v>
          </cell>
          <cell r="AC142">
            <v>128230161.37584947</v>
          </cell>
          <cell r="AD142" t="str">
            <v xml:space="preserve"> </v>
          </cell>
          <cell r="AE142">
            <v>0</v>
          </cell>
          <cell r="AF142"/>
          <cell r="AG142" t="str">
            <v xml:space="preserve"> </v>
          </cell>
          <cell r="AH142">
            <v>128230161.37584947</v>
          </cell>
          <cell r="AI142">
            <v>0</v>
          </cell>
          <cell r="AJ142">
            <v>128230161.37584947</v>
          </cell>
          <cell r="AK142">
            <v>0.10066203314188116</v>
          </cell>
          <cell r="AL142">
            <v>52611.53796707248</v>
          </cell>
          <cell r="AM142">
            <v>0</v>
          </cell>
          <cell r="AN142">
            <v>0</v>
          </cell>
          <cell r="AO142" t="str">
            <v xml:space="preserve"> </v>
          </cell>
          <cell r="AP142">
            <v>0</v>
          </cell>
          <cell r="AQ142">
            <v>128282772.91</v>
          </cell>
        </row>
        <row r="143">
          <cell r="B143">
            <v>190685</v>
          </cell>
          <cell r="C143">
            <v>3</v>
          </cell>
          <cell r="D143">
            <v>3</v>
          </cell>
          <cell r="E143">
            <v>4453538</v>
          </cell>
          <cell r="F143">
            <v>0</v>
          </cell>
          <cell r="G143"/>
          <cell r="H143" t="b">
            <v>0</v>
          </cell>
          <cell r="I143">
            <v>0</v>
          </cell>
          <cell r="J143"/>
          <cell r="K143"/>
          <cell r="L143">
            <v>2528842</v>
          </cell>
          <cell r="M143">
            <v>0.60828309897065103</v>
          </cell>
          <cell r="N143">
            <v>1538251.8485671391</v>
          </cell>
          <cell r="O143">
            <v>0</v>
          </cell>
          <cell r="P143">
            <v>0</v>
          </cell>
          <cell r="Q143">
            <v>0</v>
          </cell>
          <cell r="R143">
            <v>1538251.8485671391</v>
          </cell>
          <cell r="S143" t="str">
            <v xml:space="preserve"> </v>
          </cell>
          <cell r="T143">
            <v>1538251.8485671391</v>
          </cell>
          <cell r="U143">
            <v>0</v>
          </cell>
          <cell r="V143">
            <v>0</v>
          </cell>
          <cell r="W143" t="str">
            <v xml:space="preserve"> </v>
          </cell>
          <cell r="X143">
            <v>0</v>
          </cell>
          <cell r="Y143">
            <v>0</v>
          </cell>
          <cell r="Z143">
            <v>1538251.8485671391</v>
          </cell>
          <cell r="AA143">
            <v>4.9609482086864394E-3</v>
          </cell>
          <cell r="AB143">
            <v>0</v>
          </cell>
          <cell r="AC143">
            <v>1538251.8485671391</v>
          </cell>
          <cell r="AD143" t="str">
            <v xml:space="preserve"> </v>
          </cell>
          <cell r="AE143">
            <v>0</v>
          </cell>
          <cell r="AF143"/>
          <cell r="AG143" t="str">
            <v xml:space="preserve"> </v>
          </cell>
          <cell r="AH143">
            <v>1538251.8485671391</v>
          </cell>
          <cell r="AI143">
            <v>0</v>
          </cell>
          <cell r="AJ143">
            <v>0</v>
          </cell>
          <cell r="AK143" t="str">
            <v xml:space="preserve"> </v>
          </cell>
          <cell r="AL143">
            <v>0</v>
          </cell>
          <cell r="AM143">
            <v>0</v>
          </cell>
          <cell r="AN143">
            <v>1538251.8485671391</v>
          </cell>
          <cell r="AO143">
            <v>4.9816733294390184E-3</v>
          </cell>
          <cell r="AP143">
            <v>3027.175527723105</v>
          </cell>
          <cell r="AQ143">
            <v>1541279.02</v>
          </cell>
        </row>
        <row r="144">
          <cell r="B144">
            <v>190691</v>
          </cell>
          <cell r="C144">
            <v>3</v>
          </cell>
          <cell r="D144">
            <v>3</v>
          </cell>
          <cell r="E144">
            <v>5918110</v>
          </cell>
          <cell r="F144">
            <v>0</v>
          </cell>
          <cell r="G144"/>
          <cell r="H144" t="b">
            <v>0</v>
          </cell>
          <cell r="I144">
            <v>0</v>
          </cell>
          <cell r="J144"/>
          <cell r="K144"/>
          <cell r="L144">
            <v>358601</v>
          </cell>
          <cell r="M144">
            <v>0.60828309897065103</v>
          </cell>
          <cell r="N144">
            <v>218130.92757397442</v>
          </cell>
          <cell r="O144">
            <v>0</v>
          </cell>
          <cell r="P144">
            <v>0</v>
          </cell>
          <cell r="Q144">
            <v>0</v>
          </cell>
          <cell r="R144">
            <v>218130.92757397442</v>
          </cell>
          <cell r="S144" t="str">
            <v xml:space="preserve"> </v>
          </cell>
          <cell r="T144">
            <v>218130.92757397442</v>
          </cell>
          <cell r="U144">
            <v>0</v>
          </cell>
          <cell r="V144">
            <v>0</v>
          </cell>
          <cell r="W144" t="str">
            <v xml:space="preserve"> </v>
          </cell>
          <cell r="X144">
            <v>0</v>
          </cell>
          <cell r="Y144">
            <v>0</v>
          </cell>
          <cell r="Z144">
            <v>218130.92757397442</v>
          </cell>
          <cell r="AA144">
            <v>7.0348443618983142E-4</v>
          </cell>
          <cell r="AB144">
            <v>0</v>
          </cell>
          <cell r="AC144">
            <v>218130.92757397442</v>
          </cell>
          <cell r="AD144" t="str">
            <v xml:space="preserve"> </v>
          </cell>
          <cell r="AE144">
            <v>0</v>
          </cell>
          <cell r="AF144"/>
          <cell r="AG144" t="str">
            <v xml:space="preserve"> </v>
          </cell>
          <cell r="AH144">
            <v>218130.92757397442</v>
          </cell>
          <cell r="AI144">
            <v>0</v>
          </cell>
          <cell r="AJ144">
            <v>0</v>
          </cell>
          <cell r="AK144" t="str">
            <v xml:space="preserve"> </v>
          </cell>
          <cell r="AL144">
            <v>0</v>
          </cell>
          <cell r="AM144">
            <v>0</v>
          </cell>
          <cell r="AN144">
            <v>218130.92757397442</v>
          </cell>
          <cell r="AO144">
            <v>7.0642335013819033E-4</v>
          </cell>
          <cell r="AP144">
            <v>429.26690216986003</v>
          </cell>
          <cell r="AQ144">
            <v>218560.19</v>
          </cell>
        </row>
        <row r="145">
          <cell r="B145">
            <v>370658</v>
          </cell>
          <cell r="C145">
            <v>3</v>
          </cell>
          <cell r="D145">
            <v>3</v>
          </cell>
          <cell r="E145">
            <v>19498585</v>
          </cell>
          <cell r="F145">
            <v>0</v>
          </cell>
          <cell r="G145"/>
          <cell r="H145" t="b">
            <v>0</v>
          </cell>
          <cell r="I145">
            <v>0</v>
          </cell>
          <cell r="J145"/>
          <cell r="K145"/>
          <cell r="L145">
            <v>4915156</v>
          </cell>
          <cell r="M145">
            <v>0.60828309897065103</v>
          </cell>
          <cell r="N145">
            <v>2989806.3236041893</v>
          </cell>
          <cell r="O145">
            <v>0</v>
          </cell>
          <cell r="P145">
            <v>0</v>
          </cell>
          <cell r="Q145">
            <v>0</v>
          </cell>
          <cell r="R145">
            <v>2989806.3236041893</v>
          </cell>
          <cell r="S145" t="str">
            <v xml:space="preserve"> </v>
          </cell>
          <cell r="T145">
            <v>2989806.3236041893</v>
          </cell>
          <cell r="U145">
            <v>0</v>
          </cell>
          <cell r="V145">
            <v>0</v>
          </cell>
          <cell r="W145" t="str">
            <v xml:space="preserve"> </v>
          </cell>
          <cell r="X145">
            <v>0</v>
          </cell>
          <cell r="Y145">
            <v>0</v>
          </cell>
          <cell r="Z145">
            <v>2989806.3236041893</v>
          </cell>
          <cell r="AA145">
            <v>9.6422925408603637E-3</v>
          </cell>
          <cell r="AB145">
            <v>0</v>
          </cell>
          <cell r="AC145">
            <v>2989806.3236041893</v>
          </cell>
          <cell r="AD145" t="str">
            <v xml:space="preserve"> </v>
          </cell>
          <cell r="AE145">
            <v>0</v>
          </cell>
          <cell r="AF145"/>
          <cell r="AG145" t="str">
            <v xml:space="preserve"> </v>
          </cell>
          <cell r="AH145">
            <v>2989806.3236041893</v>
          </cell>
          <cell r="AI145">
            <v>0</v>
          </cell>
          <cell r="AJ145">
            <v>0</v>
          </cell>
          <cell r="AK145" t="str">
            <v xml:space="preserve"> </v>
          </cell>
          <cell r="AL145">
            <v>0</v>
          </cell>
          <cell r="AM145">
            <v>0</v>
          </cell>
          <cell r="AN145">
            <v>2989806.3236041893</v>
          </cell>
          <cell r="AO145">
            <v>9.6825746943589881E-3</v>
          </cell>
          <cell r="AP145">
            <v>5883.7364920945583</v>
          </cell>
          <cell r="AQ145">
            <v>2995690.06</v>
          </cell>
        </row>
        <row r="146">
          <cell r="B146">
            <v>370744</v>
          </cell>
          <cell r="C146">
            <v>3</v>
          </cell>
          <cell r="D146">
            <v>2</v>
          </cell>
          <cell r="E146">
            <v>50635000</v>
          </cell>
          <cell r="F146">
            <v>0</v>
          </cell>
          <cell r="G146"/>
          <cell r="H146" t="b">
            <v>0</v>
          </cell>
          <cell r="I146">
            <v>0</v>
          </cell>
          <cell r="J146"/>
          <cell r="K146"/>
          <cell r="L146">
            <v>8180104</v>
          </cell>
          <cell r="M146">
            <v>0.60828309897065103</v>
          </cell>
          <cell r="N146">
            <v>4975819.0110222185</v>
          </cell>
          <cell r="O146">
            <v>0</v>
          </cell>
          <cell r="P146">
            <v>0</v>
          </cell>
          <cell r="Q146">
            <v>0</v>
          </cell>
          <cell r="R146">
            <v>4975819.0110222185</v>
          </cell>
          <cell r="S146" t="str">
            <v xml:space="preserve"> </v>
          </cell>
          <cell r="T146">
            <v>4975819.0110222185</v>
          </cell>
          <cell r="U146">
            <v>0</v>
          </cell>
          <cell r="V146">
            <v>0</v>
          </cell>
          <cell r="W146" t="str">
            <v xml:space="preserve"> </v>
          </cell>
          <cell r="X146">
            <v>0</v>
          </cell>
          <cell r="Y146">
            <v>0</v>
          </cell>
          <cell r="Z146">
            <v>4975819.0110222185</v>
          </cell>
          <cell r="AA146">
            <v>1.6047294487227266E-2</v>
          </cell>
          <cell r="AB146">
            <v>0</v>
          </cell>
          <cell r="AC146">
            <v>4975819.0110222185</v>
          </cell>
          <cell r="AD146" t="str">
            <v xml:space="preserve"> </v>
          </cell>
          <cell r="AE146">
            <v>0</v>
          </cell>
          <cell r="AF146"/>
          <cell r="AG146" t="str">
            <v xml:space="preserve"> </v>
          </cell>
          <cell r="AH146">
            <v>4975819.0110222185</v>
          </cell>
          <cell r="AI146">
            <v>0</v>
          </cell>
          <cell r="AJ146">
            <v>0</v>
          </cell>
          <cell r="AK146" t="str">
            <v xml:space="preserve"> </v>
          </cell>
          <cell r="AL146">
            <v>0</v>
          </cell>
          <cell r="AM146">
            <v>0</v>
          </cell>
          <cell r="AN146">
            <v>4975819.0110222185</v>
          </cell>
          <cell r="AO146">
            <v>1.6114334517078346E-2</v>
          </cell>
          <cell r="AP146">
            <v>9792.0750458232997</v>
          </cell>
          <cell r="AQ146">
            <v>4985611.09</v>
          </cell>
        </row>
        <row r="147">
          <cell r="B147">
            <v>100793</v>
          </cell>
          <cell r="C147">
            <v>3</v>
          </cell>
          <cell r="D147">
            <v>4</v>
          </cell>
          <cell r="E147">
            <v>2008516</v>
          </cell>
          <cell r="F147">
            <v>0</v>
          </cell>
          <cell r="G147"/>
          <cell r="H147" t="b">
            <v>0</v>
          </cell>
          <cell r="I147">
            <v>0</v>
          </cell>
          <cell r="J147"/>
          <cell r="K147"/>
          <cell r="L147">
            <v>387093</v>
          </cell>
          <cell r="M147">
            <v>0.60828309897065103</v>
          </cell>
          <cell r="N147">
            <v>235462.12962984623</v>
          </cell>
          <cell r="O147">
            <v>0</v>
          </cell>
          <cell r="P147">
            <v>0</v>
          </cell>
          <cell r="Q147">
            <v>0</v>
          </cell>
          <cell r="R147">
            <v>235462.12962984623</v>
          </cell>
          <cell r="S147" t="str">
            <v xml:space="preserve"> </v>
          </cell>
          <cell r="T147">
            <v>235462.12962984623</v>
          </cell>
          <cell r="U147">
            <v>0</v>
          </cell>
          <cell r="V147">
            <v>0</v>
          </cell>
          <cell r="W147" t="str">
            <v xml:space="preserve"> </v>
          </cell>
          <cell r="X147">
            <v>0</v>
          </cell>
          <cell r="Y147">
            <v>0</v>
          </cell>
          <cell r="Z147">
            <v>235462.12962984623</v>
          </cell>
          <cell r="AA147">
            <v>7.593785317331252E-4</v>
          </cell>
          <cell r="AB147">
            <v>0</v>
          </cell>
          <cell r="AC147">
            <v>235462.12962984623</v>
          </cell>
          <cell r="AD147" t="str">
            <v xml:space="preserve"> </v>
          </cell>
          <cell r="AE147">
            <v>0</v>
          </cell>
          <cell r="AF147"/>
          <cell r="AG147" t="str">
            <v xml:space="preserve"> </v>
          </cell>
          <cell r="AH147">
            <v>235462.12962984623</v>
          </cell>
          <cell r="AI147">
            <v>0</v>
          </cell>
          <cell r="AJ147">
            <v>0</v>
          </cell>
          <cell r="AK147" t="str">
            <v xml:space="preserve"> </v>
          </cell>
          <cell r="AL147">
            <v>0</v>
          </cell>
          <cell r="AM147">
            <v>0</v>
          </cell>
          <cell r="AN147">
            <v>235462.12962984623</v>
          </cell>
          <cell r="AO147">
            <v>7.6255095182401194E-4</v>
          </cell>
          <cell r="AP147">
            <v>463.37353482460344</v>
          </cell>
          <cell r="AQ147">
            <v>235925.5</v>
          </cell>
        </row>
        <row r="148">
          <cell r="B148">
            <v>124004</v>
          </cell>
          <cell r="C148">
            <v>1</v>
          </cell>
          <cell r="D148">
            <v>5</v>
          </cell>
          <cell r="E148">
            <v>2472928</v>
          </cell>
          <cell r="F148">
            <v>0</v>
          </cell>
          <cell r="G148"/>
          <cell r="H148" t="b">
            <v>0</v>
          </cell>
          <cell r="I148">
            <v>0</v>
          </cell>
          <cell r="J148"/>
          <cell r="K148"/>
          <cell r="L148">
            <v>0</v>
          </cell>
          <cell r="M148">
            <v>0</v>
          </cell>
          <cell r="N148">
            <v>0</v>
          </cell>
          <cell r="O148">
            <v>169006</v>
          </cell>
          <cell r="P148">
            <v>1.1895022727818083</v>
          </cell>
          <cell r="Q148">
            <v>201033.02111376228</v>
          </cell>
          <cell r="R148">
            <v>201033.02111376228</v>
          </cell>
          <cell r="S148" t="str">
            <v xml:space="preserve"> </v>
          </cell>
          <cell r="T148">
            <v>201033.02111376228</v>
          </cell>
          <cell r="U148">
            <v>0</v>
          </cell>
          <cell r="V148">
            <v>201033.02111376228</v>
          </cell>
          <cell r="W148">
            <v>1.5767571424380835E-4</v>
          </cell>
          <cell r="X148">
            <v>0</v>
          </cell>
          <cell r="Y148">
            <v>0</v>
          </cell>
          <cell r="Z148">
            <v>0</v>
          </cell>
          <cell r="AA148" t="str">
            <v xml:space="preserve"> </v>
          </cell>
          <cell r="AB148">
            <v>0</v>
          </cell>
          <cell r="AC148">
            <v>201033.02111376228</v>
          </cell>
          <cell r="AD148" t="str">
            <v xml:space="preserve"> </v>
          </cell>
          <cell r="AE148">
            <v>201033.02111376228</v>
          </cell>
          <cell r="AF148">
            <v>8.3780834766545978E-2</v>
          </cell>
          <cell r="AG148">
            <v>106334.06735263043</v>
          </cell>
          <cell r="AH148">
            <v>106334.06735263043</v>
          </cell>
          <cell r="AI148">
            <v>94698.953761131852</v>
          </cell>
          <cell r="AJ148">
            <v>0</v>
          </cell>
          <cell r="AK148" t="str">
            <v xml:space="preserve"> </v>
          </cell>
          <cell r="AL148">
            <v>0</v>
          </cell>
          <cell r="AM148">
            <v>0</v>
          </cell>
          <cell r="AN148">
            <v>0</v>
          </cell>
          <cell r="AO148" t="str">
            <v xml:space="preserve"> </v>
          </cell>
          <cell r="AP148">
            <v>0</v>
          </cell>
          <cell r="AQ148">
            <v>106334.07</v>
          </cell>
        </row>
        <row r="149">
          <cell r="B149">
            <v>370689</v>
          </cell>
          <cell r="C149">
            <v>3</v>
          </cell>
          <cell r="D149">
            <v>3</v>
          </cell>
          <cell r="E149">
            <v>11157349</v>
          </cell>
          <cell r="F149">
            <v>0</v>
          </cell>
          <cell r="G149"/>
          <cell r="H149" t="b">
            <v>0</v>
          </cell>
          <cell r="I149">
            <v>0</v>
          </cell>
          <cell r="J149"/>
          <cell r="K149"/>
          <cell r="L149">
            <v>485892</v>
          </cell>
          <cell r="M149">
            <v>0.60828309897065103</v>
          </cell>
          <cell r="N149">
            <v>295559.89152504754</v>
          </cell>
          <cell r="O149">
            <v>0</v>
          </cell>
          <cell r="P149">
            <v>0</v>
          </cell>
          <cell r="Q149">
            <v>0</v>
          </cell>
          <cell r="R149">
            <v>295559.89152504754</v>
          </cell>
          <cell r="S149" t="str">
            <v xml:space="preserve"> </v>
          </cell>
          <cell r="T149">
            <v>295559.89152504754</v>
          </cell>
          <cell r="U149">
            <v>0</v>
          </cell>
          <cell r="V149">
            <v>0</v>
          </cell>
          <cell r="W149" t="str">
            <v xml:space="preserve"> </v>
          </cell>
          <cell r="X149">
            <v>0</v>
          </cell>
          <cell r="Y149">
            <v>0</v>
          </cell>
          <cell r="Z149">
            <v>295559.89152504754</v>
          </cell>
          <cell r="AA149">
            <v>9.5319717365302818E-4</v>
          </cell>
          <cell r="AB149">
            <v>0</v>
          </cell>
          <cell r="AC149">
            <v>295559.89152504754</v>
          </cell>
          <cell r="AD149" t="str">
            <v xml:space="preserve"> </v>
          </cell>
          <cell r="AE149">
            <v>0</v>
          </cell>
          <cell r="AF149"/>
          <cell r="AG149" t="str">
            <v xml:space="preserve"> </v>
          </cell>
          <cell r="AH149">
            <v>295559.89152504754</v>
          </cell>
          <cell r="AI149">
            <v>0</v>
          </cell>
          <cell r="AJ149">
            <v>0</v>
          </cell>
          <cell r="AK149" t="str">
            <v xml:space="preserve"> </v>
          </cell>
          <cell r="AL149">
            <v>0</v>
          </cell>
          <cell r="AM149">
            <v>0</v>
          </cell>
          <cell r="AN149">
            <v>295559.89152504754</v>
          </cell>
          <cell r="AO149">
            <v>9.5717930079767079E-4</v>
          </cell>
          <cell r="AP149">
            <v>581.6418627642355</v>
          </cell>
          <cell r="AQ149">
            <v>296141.53000000003</v>
          </cell>
        </row>
        <row r="150">
          <cell r="B150">
            <v>451019</v>
          </cell>
          <cell r="C150">
            <v>1</v>
          </cell>
          <cell r="D150">
            <v>5</v>
          </cell>
          <cell r="E150">
            <v>200598</v>
          </cell>
          <cell r="F150">
            <v>0</v>
          </cell>
          <cell r="G150"/>
          <cell r="H150" t="b">
            <v>0</v>
          </cell>
          <cell r="I150">
            <v>0</v>
          </cell>
          <cell r="J150"/>
          <cell r="K150"/>
          <cell r="L150">
            <v>0</v>
          </cell>
          <cell r="M150">
            <v>0</v>
          </cell>
          <cell r="N150">
            <v>0</v>
          </cell>
          <cell r="O150">
            <v>166747</v>
          </cell>
          <cell r="P150">
            <v>1.1895022727818083</v>
          </cell>
          <cell r="Q150">
            <v>198345.93547954818</v>
          </cell>
          <cell r="R150">
            <v>198345.93547954818</v>
          </cell>
          <cell r="S150" t="str">
            <v xml:space="preserve"> </v>
          </cell>
          <cell r="T150">
            <v>198345.93547954818</v>
          </cell>
          <cell r="U150">
            <v>0</v>
          </cell>
          <cell r="V150">
            <v>198345.93547954818</v>
          </cell>
          <cell r="W150">
            <v>1.5556815925477386E-4</v>
          </cell>
          <cell r="X150">
            <v>0</v>
          </cell>
          <cell r="Y150">
            <v>0</v>
          </cell>
          <cell r="Z150">
            <v>0</v>
          </cell>
          <cell r="AA150" t="str">
            <v xml:space="preserve"> </v>
          </cell>
          <cell r="AB150">
            <v>0</v>
          </cell>
          <cell r="AC150">
            <v>198345.93547954818</v>
          </cell>
          <cell r="AD150" t="str">
            <v xml:space="preserve"> </v>
          </cell>
          <cell r="AE150">
            <v>198345.93547954818</v>
          </cell>
          <cell r="AF150">
            <v>8.2660987508237818E-2</v>
          </cell>
          <cell r="AG150">
            <v>104912.76480627354</v>
          </cell>
          <cell r="AH150">
            <v>104912.76480627354</v>
          </cell>
          <cell r="AI150">
            <v>93433.170673274639</v>
          </cell>
          <cell r="AJ150">
            <v>0</v>
          </cell>
          <cell r="AK150" t="str">
            <v xml:space="preserve"> </v>
          </cell>
          <cell r="AL150">
            <v>0</v>
          </cell>
          <cell r="AM150">
            <v>0</v>
          </cell>
          <cell r="AN150">
            <v>0</v>
          </cell>
          <cell r="AO150" t="str">
            <v xml:space="preserve"> </v>
          </cell>
          <cell r="AP150">
            <v>0</v>
          </cell>
          <cell r="AQ150">
            <v>104912.76</v>
          </cell>
        </row>
        <row r="151">
          <cell r="B151">
            <v>100797</v>
          </cell>
          <cell r="C151">
            <v>1</v>
          </cell>
          <cell r="D151">
            <v>4</v>
          </cell>
          <cell r="E151">
            <v>3130329</v>
          </cell>
          <cell r="F151">
            <v>0</v>
          </cell>
          <cell r="G151"/>
          <cell r="H151" t="b">
            <v>0</v>
          </cell>
          <cell r="I151">
            <v>0</v>
          </cell>
          <cell r="J151"/>
          <cell r="K151"/>
          <cell r="L151">
            <v>0</v>
          </cell>
          <cell r="M151">
            <v>0</v>
          </cell>
          <cell r="N151">
            <v>0</v>
          </cell>
          <cell r="O151">
            <v>542587</v>
          </cell>
          <cell r="P151">
            <v>1.1895022727818083</v>
          </cell>
          <cell r="Q151">
            <v>645408.46968186297</v>
          </cell>
          <cell r="R151">
            <v>645408.46968186297</v>
          </cell>
          <cell r="S151" t="str">
            <v xml:space="preserve"> </v>
          </cell>
          <cell r="T151">
            <v>645408.46968186297</v>
          </cell>
          <cell r="U151">
            <v>0</v>
          </cell>
          <cell r="V151">
            <v>645408.46968186297</v>
          </cell>
          <cell r="W151">
            <v>5.0621157097620936E-4</v>
          </cell>
          <cell r="X151">
            <v>0</v>
          </cell>
          <cell r="Y151">
            <v>0</v>
          </cell>
          <cell r="Z151">
            <v>0</v>
          </cell>
          <cell r="AA151" t="str">
            <v xml:space="preserve"> </v>
          </cell>
          <cell r="AB151">
            <v>0</v>
          </cell>
          <cell r="AC151">
            <v>645408.46968186297</v>
          </cell>
          <cell r="AD151" t="str">
            <v xml:space="preserve"> </v>
          </cell>
          <cell r="AE151">
            <v>0</v>
          </cell>
          <cell r="AF151"/>
          <cell r="AG151" t="str">
            <v xml:space="preserve"> </v>
          </cell>
          <cell r="AH151">
            <v>645408.46968186297</v>
          </cell>
          <cell r="AI151">
            <v>0</v>
          </cell>
          <cell r="AJ151">
            <v>645408.46968186297</v>
          </cell>
          <cell r="AK151">
            <v>5.0665247604845035E-4</v>
          </cell>
          <cell r="AL151">
            <v>264.80456581046349</v>
          </cell>
          <cell r="AM151">
            <v>0</v>
          </cell>
          <cell r="AN151">
            <v>0</v>
          </cell>
          <cell r="AO151" t="str">
            <v xml:space="preserve"> </v>
          </cell>
          <cell r="AP151">
            <v>0</v>
          </cell>
          <cell r="AQ151">
            <v>645673.27</v>
          </cell>
        </row>
        <row r="152">
          <cell r="B152">
            <v>461024</v>
          </cell>
          <cell r="C152">
            <v>1</v>
          </cell>
          <cell r="D152">
            <v>4</v>
          </cell>
          <cell r="E152">
            <v>4219161</v>
          </cell>
          <cell r="F152">
            <v>0</v>
          </cell>
          <cell r="G152"/>
          <cell r="H152" t="b">
            <v>0</v>
          </cell>
          <cell r="I152">
            <v>0</v>
          </cell>
          <cell r="J152"/>
          <cell r="K152"/>
          <cell r="L152">
            <v>0</v>
          </cell>
          <cell r="M152">
            <v>0</v>
          </cell>
          <cell r="N152">
            <v>0</v>
          </cell>
          <cell r="O152">
            <v>0</v>
          </cell>
          <cell r="P152">
            <v>1.1895022727818083</v>
          </cell>
          <cell r="Q152">
            <v>0</v>
          </cell>
          <cell r="R152">
            <v>0</v>
          </cell>
          <cell r="S152" t="str">
            <v xml:space="preserve"> </v>
          </cell>
          <cell r="T152">
            <v>0</v>
          </cell>
          <cell r="U152">
            <v>0</v>
          </cell>
          <cell r="V152">
            <v>0</v>
          </cell>
          <cell r="W152" t="str">
            <v xml:space="preserve"> </v>
          </cell>
          <cell r="X152">
            <v>0</v>
          </cell>
          <cell r="Y152">
            <v>0</v>
          </cell>
          <cell r="Z152">
            <v>0</v>
          </cell>
          <cell r="AA152" t="str">
            <v xml:space="preserve"> </v>
          </cell>
          <cell r="AB152">
            <v>0</v>
          </cell>
          <cell r="AC152">
            <v>0</v>
          </cell>
          <cell r="AD152" t="str">
            <v xml:space="preserve"> </v>
          </cell>
          <cell r="AE152">
            <v>0</v>
          </cell>
          <cell r="AF152"/>
          <cell r="AG152" t="str">
            <v xml:space="preserve"> </v>
          </cell>
          <cell r="AH152">
            <v>0</v>
          </cell>
          <cell r="AI152">
            <v>0</v>
          </cell>
          <cell r="AJ152">
            <v>0</v>
          </cell>
          <cell r="AK152" t="str">
            <v xml:space="preserve"> </v>
          </cell>
          <cell r="AL152">
            <v>0</v>
          </cell>
          <cell r="AM152">
            <v>0</v>
          </cell>
          <cell r="AN152">
            <v>0</v>
          </cell>
          <cell r="AO152" t="str">
            <v xml:space="preserve"> </v>
          </cell>
          <cell r="AP152">
            <v>0</v>
          </cell>
          <cell r="AQ152">
            <v>0</v>
          </cell>
        </row>
        <row r="153">
          <cell r="B153">
            <v>141338</v>
          </cell>
          <cell r="C153">
            <v>1</v>
          </cell>
          <cell r="D153">
            <v>4</v>
          </cell>
          <cell r="E153">
            <v>4310237</v>
          </cell>
          <cell r="F153">
            <v>0</v>
          </cell>
          <cell r="G153"/>
          <cell r="H153" t="b">
            <v>0</v>
          </cell>
          <cell r="I153">
            <v>0</v>
          </cell>
          <cell r="J153"/>
          <cell r="K153"/>
          <cell r="L153">
            <v>0</v>
          </cell>
          <cell r="M153">
            <v>0</v>
          </cell>
          <cell r="N153">
            <v>0</v>
          </cell>
          <cell r="O153">
            <v>0</v>
          </cell>
          <cell r="P153">
            <v>1.1895022727818083</v>
          </cell>
          <cell r="Q153">
            <v>0</v>
          </cell>
          <cell r="R153">
            <v>0</v>
          </cell>
          <cell r="S153" t="str">
            <v xml:space="preserve"> </v>
          </cell>
          <cell r="T153">
            <v>0</v>
          </cell>
          <cell r="U153">
            <v>0</v>
          </cell>
          <cell r="V153">
            <v>0</v>
          </cell>
          <cell r="W153" t="str">
            <v xml:space="preserve"> </v>
          </cell>
          <cell r="X153">
            <v>0</v>
          </cell>
          <cell r="Y153">
            <v>0</v>
          </cell>
          <cell r="Z153">
            <v>0</v>
          </cell>
          <cell r="AA153" t="str">
            <v xml:space="preserve"> </v>
          </cell>
          <cell r="AB153">
            <v>0</v>
          </cell>
          <cell r="AC153">
            <v>0</v>
          </cell>
          <cell r="AD153" t="str">
            <v xml:space="preserve"> </v>
          </cell>
          <cell r="AE153">
            <v>0</v>
          </cell>
          <cell r="AF153"/>
          <cell r="AG153" t="str">
            <v xml:space="preserve"> </v>
          </cell>
          <cell r="AH153">
            <v>0</v>
          </cell>
          <cell r="AI153">
            <v>0</v>
          </cell>
          <cell r="AJ153">
            <v>0</v>
          </cell>
          <cell r="AK153" t="str">
            <v xml:space="preserve"> </v>
          </cell>
          <cell r="AL153">
            <v>0</v>
          </cell>
          <cell r="AM153">
            <v>0</v>
          </cell>
          <cell r="AN153">
            <v>0</v>
          </cell>
          <cell r="AO153" t="str">
            <v xml:space="preserve"> </v>
          </cell>
          <cell r="AP153">
            <v>0</v>
          </cell>
          <cell r="AQ153">
            <v>0</v>
          </cell>
        </row>
        <row r="154">
          <cell r="B154">
            <v>394009</v>
          </cell>
          <cell r="C154">
            <v>3</v>
          </cell>
          <cell r="D154">
            <v>3</v>
          </cell>
          <cell r="E154">
            <v>6697802</v>
          </cell>
          <cell r="F154">
            <v>0</v>
          </cell>
          <cell r="G154"/>
          <cell r="H154" t="b">
            <v>0</v>
          </cell>
          <cell r="I154">
            <v>0</v>
          </cell>
          <cell r="J154"/>
          <cell r="K154"/>
          <cell r="L154">
            <v>516336</v>
          </cell>
          <cell r="M154">
            <v>0.60828309897065103</v>
          </cell>
          <cell r="N154">
            <v>314078.46219011006</v>
          </cell>
          <cell r="O154">
            <v>0</v>
          </cell>
          <cell r="P154">
            <v>0</v>
          </cell>
          <cell r="Q154">
            <v>0</v>
          </cell>
          <cell r="R154">
            <v>314078.46219011006</v>
          </cell>
          <cell r="S154" t="str">
            <v xml:space="preserve"> </v>
          </cell>
          <cell r="T154">
            <v>314078.46219011006</v>
          </cell>
          <cell r="U154">
            <v>0</v>
          </cell>
          <cell r="V154">
            <v>0</v>
          </cell>
          <cell r="W154" t="str">
            <v xml:space="preserve"> </v>
          </cell>
          <cell r="X154">
            <v>0</v>
          </cell>
          <cell r="Y154">
            <v>0</v>
          </cell>
          <cell r="Z154">
            <v>314078.46219011006</v>
          </cell>
          <cell r="AA154">
            <v>1.0129205993416439E-3</v>
          </cell>
          <cell r="AB154">
            <v>0</v>
          </cell>
          <cell r="AC154">
            <v>314078.46219011006</v>
          </cell>
          <cell r="AD154" t="str">
            <v xml:space="preserve"> </v>
          </cell>
          <cell r="AE154">
            <v>0</v>
          </cell>
          <cell r="AF154"/>
          <cell r="AG154" t="str">
            <v xml:space="preserve"> </v>
          </cell>
          <cell r="AH154">
            <v>314078.46219011006</v>
          </cell>
          <cell r="AI154">
            <v>0</v>
          </cell>
          <cell r="AJ154">
            <v>0</v>
          </cell>
          <cell r="AK154" t="str">
            <v xml:space="preserve"> </v>
          </cell>
          <cell r="AL154">
            <v>0</v>
          </cell>
          <cell r="AM154">
            <v>0</v>
          </cell>
          <cell r="AN154">
            <v>314078.46219011006</v>
          </cell>
          <cell r="AO154">
            <v>1.0171522302418359E-3</v>
          </cell>
          <cell r="AP154">
            <v>618.08515647969978</v>
          </cell>
          <cell r="AQ154">
            <v>314696.55</v>
          </cell>
        </row>
        <row r="155">
          <cell r="B155">
            <v>190754</v>
          </cell>
          <cell r="C155">
            <v>3</v>
          </cell>
          <cell r="D155">
            <v>3</v>
          </cell>
          <cell r="E155">
            <v>37802153</v>
          </cell>
          <cell r="F155">
            <v>0</v>
          </cell>
          <cell r="G155"/>
          <cell r="H155" t="b">
            <v>0</v>
          </cell>
          <cell r="I155">
            <v>0</v>
          </cell>
          <cell r="J155"/>
          <cell r="K155"/>
          <cell r="L155">
            <v>31423036</v>
          </cell>
          <cell r="M155">
            <v>0.60828309897065103</v>
          </cell>
          <cell r="N155">
            <v>19114101.71714633</v>
          </cell>
          <cell r="O155">
            <v>0</v>
          </cell>
          <cell r="P155">
            <v>0</v>
          </cell>
          <cell r="Q155">
            <v>0</v>
          </cell>
          <cell r="R155">
            <v>19114101.71714633</v>
          </cell>
          <cell r="S155" t="str">
            <v xml:space="preserve"> </v>
          </cell>
          <cell r="T155">
            <v>19114101.71714633</v>
          </cell>
          <cell r="U155">
            <v>0</v>
          </cell>
          <cell r="V155">
            <v>0</v>
          </cell>
          <cell r="W155" t="str">
            <v xml:space="preserve"> </v>
          </cell>
          <cell r="X155">
            <v>0</v>
          </cell>
          <cell r="Y155">
            <v>0</v>
          </cell>
          <cell r="Z155">
            <v>19114101.71714633</v>
          </cell>
          <cell r="AA155">
            <v>6.1644046625170527E-2</v>
          </cell>
          <cell r="AB155">
            <v>0</v>
          </cell>
          <cell r="AC155">
            <v>19114101.71714633</v>
          </cell>
          <cell r="AD155" t="str">
            <v xml:space="preserve"> </v>
          </cell>
          <cell r="AE155">
            <v>0</v>
          </cell>
          <cell r="AF155"/>
          <cell r="AG155" t="str">
            <v xml:space="preserve"> </v>
          </cell>
          <cell r="AH155">
            <v>19114101.71714633</v>
          </cell>
          <cell r="AI155">
            <v>0</v>
          </cell>
          <cell r="AJ155">
            <v>0</v>
          </cell>
          <cell r="AK155" t="str">
            <v xml:space="preserve"> </v>
          </cell>
          <cell r="AL155">
            <v>0</v>
          </cell>
          <cell r="AM155">
            <v>0</v>
          </cell>
          <cell r="AN155">
            <v>19114101.71714633</v>
          </cell>
          <cell r="AO155">
            <v>6.1901574068764335E-2</v>
          </cell>
          <cell r="AP155">
            <v>37615.258519892552</v>
          </cell>
          <cell r="AQ155">
            <v>19151716.98</v>
          </cell>
        </row>
        <row r="156">
          <cell r="B156">
            <v>380964</v>
          </cell>
          <cell r="C156">
            <v>3</v>
          </cell>
          <cell r="D156">
            <v>3</v>
          </cell>
          <cell r="E156">
            <v>27492556</v>
          </cell>
          <cell r="F156">
            <v>0</v>
          </cell>
          <cell r="G156"/>
          <cell r="H156" t="b">
            <v>0</v>
          </cell>
          <cell r="I156">
            <v>0</v>
          </cell>
          <cell r="J156"/>
          <cell r="K156"/>
          <cell r="L156">
            <v>3536137</v>
          </cell>
          <cell r="M156">
            <v>0.60828309897065103</v>
          </cell>
          <cell r="N156">
            <v>2150972.372744781</v>
          </cell>
          <cell r="O156">
            <v>0</v>
          </cell>
          <cell r="P156">
            <v>0</v>
          </cell>
          <cell r="Q156">
            <v>0</v>
          </cell>
          <cell r="R156">
            <v>2150972.372744781</v>
          </cell>
          <cell r="S156" t="str">
            <v xml:space="preserve"> </v>
          </cell>
          <cell r="T156">
            <v>2150972.372744781</v>
          </cell>
          <cell r="U156">
            <v>0</v>
          </cell>
          <cell r="V156">
            <v>0</v>
          </cell>
          <cell r="W156" t="str">
            <v xml:space="preserve"> </v>
          </cell>
          <cell r="X156">
            <v>0</v>
          </cell>
          <cell r="Y156">
            <v>0</v>
          </cell>
          <cell r="Z156">
            <v>2150972.372744781</v>
          </cell>
          <cell r="AA156">
            <v>6.9370061537335423E-3</v>
          </cell>
          <cell r="AB156">
            <v>0</v>
          </cell>
          <cell r="AC156">
            <v>2150972.372744781</v>
          </cell>
          <cell r="AD156" t="str">
            <v xml:space="preserve"> </v>
          </cell>
          <cell r="AE156">
            <v>0</v>
          </cell>
          <cell r="AF156"/>
          <cell r="AG156" t="str">
            <v xml:space="preserve"> </v>
          </cell>
          <cell r="AH156">
            <v>2150972.372744781</v>
          </cell>
          <cell r="AI156">
            <v>0</v>
          </cell>
          <cell r="AJ156">
            <v>0</v>
          </cell>
          <cell r="AK156" t="str">
            <v xml:space="preserve"> </v>
          </cell>
          <cell r="AL156">
            <v>0</v>
          </cell>
          <cell r="AM156">
            <v>0</v>
          </cell>
          <cell r="AN156">
            <v>2150972.372744781</v>
          </cell>
          <cell r="AO156">
            <v>6.9659865591217259E-3</v>
          </cell>
          <cell r="AP156">
            <v>4232.9680498331636</v>
          </cell>
          <cell r="AQ156">
            <v>2155205.34</v>
          </cell>
        </row>
        <row r="157">
          <cell r="B157">
            <v>190053</v>
          </cell>
          <cell r="C157">
            <v>3</v>
          </cell>
          <cell r="D157">
            <v>3</v>
          </cell>
          <cell r="E157">
            <v>26233332</v>
          </cell>
          <cell r="F157">
            <v>0</v>
          </cell>
          <cell r="G157"/>
          <cell r="H157" t="b">
            <v>0</v>
          </cell>
          <cell r="I157">
            <v>0</v>
          </cell>
          <cell r="J157"/>
          <cell r="K157"/>
          <cell r="L157">
            <v>5476474</v>
          </cell>
          <cell r="M157">
            <v>0.60828309897065103</v>
          </cell>
          <cell r="N157">
            <v>3331246.5761521971</v>
          </cell>
          <cell r="O157">
            <v>0</v>
          </cell>
          <cell r="P157">
            <v>0</v>
          </cell>
          <cell r="Q157">
            <v>0</v>
          </cell>
          <cell r="R157">
            <v>3331246.5761521971</v>
          </cell>
          <cell r="S157" t="str">
            <v xml:space="preserve"> </v>
          </cell>
          <cell r="T157">
            <v>3331246.5761521971</v>
          </cell>
          <cell r="U157">
            <v>0</v>
          </cell>
          <cell r="V157">
            <v>0</v>
          </cell>
          <cell r="W157" t="str">
            <v xml:space="preserve"> </v>
          </cell>
          <cell r="X157">
            <v>0</v>
          </cell>
          <cell r="Y157">
            <v>0</v>
          </cell>
          <cell r="Z157">
            <v>3331246.5761521971</v>
          </cell>
          <cell r="AA157">
            <v>1.0743456443786468E-2</v>
          </cell>
          <cell r="AB157">
            <v>0</v>
          </cell>
          <cell r="AC157">
            <v>3331246.5761521971</v>
          </cell>
          <cell r="AD157" t="str">
            <v xml:space="preserve"> </v>
          </cell>
          <cell r="AE157">
            <v>0</v>
          </cell>
          <cell r="AF157"/>
          <cell r="AG157" t="str">
            <v xml:space="preserve"> </v>
          </cell>
          <cell r="AH157">
            <v>3331246.5761521971</v>
          </cell>
          <cell r="AI157">
            <v>0</v>
          </cell>
          <cell r="AJ157">
            <v>0</v>
          </cell>
          <cell r="AK157" t="str">
            <v xml:space="preserve"> </v>
          </cell>
          <cell r="AL157">
            <v>0</v>
          </cell>
          <cell r="AM157">
            <v>0</v>
          </cell>
          <cell r="AN157">
            <v>3331246.5761521971</v>
          </cell>
          <cell r="AO157">
            <v>1.0788338878097652E-2</v>
          </cell>
          <cell r="AP157">
            <v>6555.6678001282262</v>
          </cell>
          <cell r="AQ157">
            <v>3337802.24</v>
          </cell>
        </row>
        <row r="158">
          <cell r="B158">
            <v>10967</v>
          </cell>
          <cell r="C158">
            <v>3</v>
          </cell>
          <cell r="D158">
            <v>3</v>
          </cell>
          <cell r="E158">
            <v>7837975</v>
          </cell>
          <cell r="F158">
            <v>0</v>
          </cell>
          <cell r="G158"/>
          <cell r="H158" t="b">
            <v>0</v>
          </cell>
          <cell r="I158">
            <v>0</v>
          </cell>
          <cell r="J158"/>
          <cell r="K158"/>
          <cell r="L158">
            <v>2139438</v>
          </cell>
          <cell r="M158">
            <v>0.60828309897065103</v>
          </cell>
          <cell r="N158">
            <v>1301383.9766955718</v>
          </cell>
          <cell r="O158">
            <v>0</v>
          </cell>
          <cell r="P158">
            <v>0</v>
          </cell>
          <cell r="Q158">
            <v>0</v>
          </cell>
          <cell r="R158">
            <v>1301383.9766955718</v>
          </cell>
          <cell r="S158" t="str">
            <v xml:space="preserve"> </v>
          </cell>
          <cell r="T158">
            <v>1301383.9766955718</v>
          </cell>
          <cell r="U158">
            <v>0</v>
          </cell>
          <cell r="V158">
            <v>0</v>
          </cell>
          <cell r="W158" t="str">
            <v xml:space="preserve"> </v>
          </cell>
          <cell r="X158">
            <v>0</v>
          </cell>
          <cell r="Y158">
            <v>0</v>
          </cell>
          <cell r="Z158">
            <v>1301383.9766955718</v>
          </cell>
          <cell r="AA158">
            <v>4.1970360796347497E-3</v>
          </cell>
          <cell r="AB158">
            <v>0</v>
          </cell>
          <cell r="AC158">
            <v>1301383.9766955718</v>
          </cell>
          <cell r="AD158" t="str">
            <v xml:space="preserve"> </v>
          </cell>
          <cell r="AE158">
            <v>0</v>
          </cell>
          <cell r="AF158"/>
          <cell r="AG158" t="str">
            <v xml:space="preserve"> </v>
          </cell>
          <cell r="AH158">
            <v>1301383.9766955718</v>
          </cell>
          <cell r="AI158">
            <v>0</v>
          </cell>
          <cell r="AJ158">
            <v>0</v>
          </cell>
          <cell r="AK158" t="str">
            <v xml:space="preserve"> </v>
          </cell>
          <cell r="AL158">
            <v>0</v>
          </cell>
          <cell r="AM158">
            <v>0</v>
          </cell>
          <cell r="AN158">
            <v>1301383.9766955718</v>
          </cell>
          <cell r="AO158">
            <v>4.2145698404994682E-3</v>
          </cell>
          <cell r="AP158">
            <v>2561.0355873086833</v>
          </cell>
          <cell r="AQ158">
            <v>1303945.01</v>
          </cell>
        </row>
        <row r="159">
          <cell r="B159">
            <v>190599</v>
          </cell>
          <cell r="C159">
            <v>3</v>
          </cell>
          <cell r="D159">
            <v>3</v>
          </cell>
          <cell r="E159">
            <v>18270264</v>
          </cell>
          <cell r="F159">
            <v>0</v>
          </cell>
          <cell r="G159"/>
          <cell r="H159" t="b">
            <v>0</v>
          </cell>
          <cell r="I159">
            <v>0</v>
          </cell>
          <cell r="J159"/>
          <cell r="K159"/>
          <cell r="L159">
            <v>14120136</v>
          </cell>
          <cell r="M159">
            <v>0.60828309897065103</v>
          </cell>
          <cell r="N159">
            <v>8589040.0839670524</v>
          </cell>
          <cell r="O159">
            <v>0</v>
          </cell>
          <cell r="P159">
            <v>0</v>
          </cell>
          <cell r="Q159">
            <v>0</v>
          </cell>
          <cell r="R159">
            <v>8589040.0839670524</v>
          </cell>
          <cell r="S159" t="str">
            <v xml:space="preserve"> </v>
          </cell>
          <cell r="T159">
            <v>8589040.0839670524</v>
          </cell>
          <cell r="U159">
            <v>0</v>
          </cell>
          <cell r="V159">
            <v>0</v>
          </cell>
          <cell r="W159" t="str">
            <v xml:space="preserve"> </v>
          </cell>
          <cell r="X159">
            <v>0</v>
          </cell>
          <cell r="Y159">
            <v>0</v>
          </cell>
          <cell r="Z159">
            <v>8589040.0839670524</v>
          </cell>
          <cell r="AA159">
            <v>2.7700134447153638E-2</v>
          </cell>
          <cell r="AB159">
            <v>0</v>
          </cell>
          <cell r="AC159">
            <v>8589040.0839670524</v>
          </cell>
          <cell r="AD159" t="str">
            <v xml:space="preserve"> </v>
          </cell>
          <cell r="AE159">
            <v>0</v>
          </cell>
          <cell r="AF159"/>
          <cell r="AG159" t="str">
            <v xml:space="preserve"> </v>
          </cell>
          <cell r="AH159">
            <v>8589040.0839670524</v>
          </cell>
          <cell r="AI159">
            <v>0</v>
          </cell>
          <cell r="AJ159">
            <v>0</v>
          </cell>
          <cell r="AK159" t="str">
            <v xml:space="preserve"> </v>
          </cell>
          <cell r="AL159">
            <v>0</v>
          </cell>
          <cell r="AM159">
            <v>0</v>
          </cell>
          <cell r="AN159">
            <v>8589040.0839670524</v>
          </cell>
          <cell r="AO159">
            <v>2.781585600019762E-2</v>
          </cell>
          <cell r="AP159">
            <v>16902.64957135401</v>
          </cell>
          <cell r="AQ159">
            <v>8605942.7300000004</v>
          </cell>
        </row>
        <row r="160">
          <cell r="B160">
            <v>250955</v>
          </cell>
          <cell r="C160">
            <v>1</v>
          </cell>
          <cell r="D160">
            <v>4</v>
          </cell>
          <cell r="E160">
            <v>3276751</v>
          </cell>
          <cell r="F160">
            <v>0</v>
          </cell>
          <cell r="G160"/>
          <cell r="H160" t="b">
            <v>0</v>
          </cell>
          <cell r="I160">
            <v>0</v>
          </cell>
          <cell r="J160"/>
          <cell r="K160"/>
          <cell r="L160">
            <v>0</v>
          </cell>
          <cell r="M160">
            <v>0</v>
          </cell>
          <cell r="N160">
            <v>0</v>
          </cell>
          <cell r="O160">
            <v>0</v>
          </cell>
          <cell r="P160">
            <v>1.1895022727818083</v>
          </cell>
          <cell r="Q160">
            <v>0</v>
          </cell>
          <cell r="R160">
            <v>0</v>
          </cell>
          <cell r="S160" t="str">
            <v xml:space="preserve"> </v>
          </cell>
          <cell r="T160">
            <v>0</v>
          </cell>
          <cell r="U160">
            <v>0</v>
          </cell>
          <cell r="V160">
            <v>0</v>
          </cell>
          <cell r="W160" t="str">
            <v xml:space="preserve"> </v>
          </cell>
          <cell r="X160">
            <v>0</v>
          </cell>
          <cell r="Y160">
            <v>0</v>
          </cell>
          <cell r="Z160">
            <v>0</v>
          </cell>
          <cell r="AA160" t="str">
            <v xml:space="preserve"> </v>
          </cell>
          <cell r="AB160">
            <v>0</v>
          </cell>
          <cell r="AC160">
            <v>0</v>
          </cell>
          <cell r="AD160" t="str">
            <v xml:space="preserve"> </v>
          </cell>
          <cell r="AE160">
            <v>0</v>
          </cell>
          <cell r="AF160"/>
          <cell r="AG160" t="str">
            <v xml:space="preserve"> </v>
          </cell>
          <cell r="AH160">
            <v>0</v>
          </cell>
          <cell r="AI160">
            <v>0</v>
          </cell>
          <cell r="AJ160">
            <v>0</v>
          </cell>
          <cell r="AK160" t="str">
            <v xml:space="preserve"> </v>
          </cell>
          <cell r="AL160">
            <v>0</v>
          </cell>
          <cell r="AM160">
            <v>0</v>
          </cell>
          <cell r="AN160">
            <v>0</v>
          </cell>
          <cell r="AO160" t="str">
            <v xml:space="preserve"> </v>
          </cell>
          <cell r="AP160">
            <v>0</v>
          </cell>
          <cell r="AQ160">
            <v>0</v>
          </cell>
        </row>
        <row r="161">
          <cell r="B161">
            <v>490919</v>
          </cell>
          <cell r="C161">
            <v>4</v>
          </cell>
          <cell r="D161">
            <v>3</v>
          </cell>
          <cell r="E161">
            <v>21981436</v>
          </cell>
          <cell r="F161">
            <v>4540407</v>
          </cell>
          <cell r="G161">
            <v>3791239.8449999997</v>
          </cell>
          <cell r="H161">
            <v>3791239.8449999997</v>
          </cell>
          <cell r="I161">
            <v>0</v>
          </cell>
          <cell r="J161"/>
          <cell r="K161"/>
          <cell r="L161">
            <v>0</v>
          </cell>
          <cell r="M161">
            <v>0</v>
          </cell>
          <cell r="N161">
            <v>0</v>
          </cell>
          <cell r="O161">
            <v>0</v>
          </cell>
          <cell r="P161">
            <v>0</v>
          </cell>
          <cell r="Q161">
            <v>0</v>
          </cell>
          <cell r="R161">
            <v>3791239.8449999997</v>
          </cell>
          <cell r="S161" t="str">
            <v xml:space="preserve"> </v>
          </cell>
          <cell r="T161">
            <v>3791239.8449999997</v>
          </cell>
          <cell r="U161">
            <v>0</v>
          </cell>
          <cell r="V161">
            <v>0</v>
          </cell>
          <cell r="W161" t="str">
            <v xml:space="preserve"> </v>
          </cell>
          <cell r="X161">
            <v>0</v>
          </cell>
          <cell r="Y161">
            <v>0</v>
          </cell>
          <cell r="Z161">
            <v>0</v>
          </cell>
          <cell r="AA161" t="str">
            <v xml:space="preserve"> </v>
          </cell>
          <cell r="AB161">
            <v>0</v>
          </cell>
          <cell r="AC161">
            <v>3791239.8449999997</v>
          </cell>
          <cell r="AD161" t="str">
            <v xml:space="preserve"> </v>
          </cell>
          <cell r="AE161">
            <v>0</v>
          </cell>
          <cell r="AF161"/>
          <cell r="AG161" t="str">
            <v xml:space="preserve"> </v>
          </cell>
          <cell r="AH161">
            <v>3791239.8449999997</v>
          </cell>
          <cell r="AI161">
            <v>0</v>
          </cell>
          <cell r="AJ161">
            <v>0</v>
          </cell>
          <cell r="AK161" t="str">
            <v xml:space="preserve"> </v>
          </cell>
          <cell r="AL161">
            <v>0</v>
          </cell>
          <cell r="AM161">
            <v>0</v>
          </cell>
          <cell r="AN161">
            <v>0</v>
          </cell>
          <cell r="AO161" t="str">
            <v xml:space="preserve"> </v>
          </cell>
          <cell r="AP161">
            <v>0</v>
          </cell>
          <cell r="AQ161">
            <v>3791239.85</v>
          </cell>
        </row>
        <row r="162">
          <cell r="B162">
            <v>481094</v>
          </cell>
          <cell r="C162">
            <v>3</v>
          </cell>
          <cell r="D162">
            <v>3</v>
          </cell>
          <cell r="E162">
            <v>6516170</v>
          </cell>
          <cell r="F162">
            <v>0</v>
          </cell>
          <cell r="G162"/>
          <cell r="H162" t="b">
            <v>0</v>
          </cell>
          <cell r="I162">
            <v>0</v>
          </cell>
          <cell r="J162"/>
          <cell r="K162"/>
          <cell r="L162">
            <v>1276999</v>
          </cell>
          <cell r="M162">
            <v>0.60828309897065103</v>
          </cell>
          <cell r="N162">
            <v>776776.90910242242</v>
          </cell>
          <cell r="O162">
            <v>0</v>
          </cell>
          <cell r="P162">
            <v>0</v>
          </cell>
          <cell r="Q162">
            <v>0</v>
          </cell>
          <cell r="R162">
            <v>776776.90910242242</v>
          </cell>
          <cell r="S162" t="str">
            <v xml:space="preserve"> </v>
          </cell>
          <cell r="T162">
            <v>776776.90910242242</v>
          </cell>
          <cell r="U162">
            <v>0</v>
          </cell>
          <cell r="V162">
            <v>0</v>
          </cell>
          <cell r="W162" t="str">
            <v xml:space="preserve"> </v>
          </cell>
          <cell r="X162">
            <v>0</v>
          </cell>
          <cell r="Y162">
            <v>0</v>
          </cell>
          <cell r="Z162">
            <v>776776.90910242242</v>
          </cell>
          <cell r="AA162">
            <v>2.5051489581177371E-3</v>
          </cell>
          <cell r="AB162">
            <v>0</v>
          </cell>
          <cell r="AC162">
            <v>776776.90910242242</v>
          </cell>
          <cell r="AD162" t="str">
            <v xml:space="preserve"> </v>
          </cell>
          <cell r="AE162">
            <v>0</v>
          </cell>
          <cell r="AF162"/>
          <cell r="AG162" t="str">
            <v xml:space="preserve"> </v>
          </cell>
          <cell r="AH162">
            <v>776776.90910242242</v>
          </cell>
          <cell r="AI162">
            <v>0</v>
          </cell>
          <cell r="AJ162">
            <v>0</v>
          </cell>
          <cell r="AK162" t="str">
            <v xml:space="preserve"> </v>
          </cell>
          <cell r="AL162">
            <v>0</v>
          </cell>
          <cell r="AM162">
            <v>0</v>
          </cell>
          <cell r="AN162">
            <v>776776.90910242242</v>
          </cell>
          <cell r="AO162">
            <v>2.5156146014738358E-3</v>
          </cell>
          <cell r="AP162">
            <v>1528.6443841595787</v>
          </cell>
          <cell r="AQ162">
            <v>778305.55</v>
          </cell>
        </row>
        <row r="163">
          <cell r="B163">
            <v>150808</v>
          </cell>
          <cell r="C163">
            <v>1</v>
          </cell>
          <cell r="D163">
            <v>4</v>
          </cell>
          <cell r="E163">
            <v>4274832</v>
          </cell>
          <cell r="F163">
            <v>0</v>
          </cell>
          <cell r="G163"/>
          <cell r="H163" t="b">
            <v>0</v>
          </cell>
          <cell r="I163">
            <v>0</v>
          </cell>
          <cell r="J163"/>
          <cell r="K163"/>
          <cell r="L163">
            <v>0</v>
          </cell>
          <cell r="M163">
            <v>0</v>
          </cell>
          <cell r="N163">
            <v>0</v>
          </cell>
          <cell r="O163">
            <v>20947</v>
          </cell>
          <cell r="P163">
            <v>1.1895022727818083</v>
          </cell>
          <cell r="Q163">
            <v>24916.50410796054</v>
          </cell>
          <cell r="R163">
            <v>24916.50410796054</v>
          </cell>
          <cell r="S163" t="str">
            <v xml:space="preserve"> </v>
          </cell>
          <cell r="T163">
            <v>24916.50410796054</v>
          </cell>
          <cell r="U163">
            <v>0</v>
          </cell>
          <cell r="V163">
            <v>24916.50410796054</v>
          </cell>
          <cell r="W163">
            <v>1.9542697811113536E-5</v>
          </cell>
          <cell r="X163">
            <v>0</v>
          </cell>
          <cell r="Y163">
            <v>0</v>
          </cell>
          <cell r="Z163">
            <v>0</v>
          </cell>
          <cell r="AA163" t="str">
            <v xml:space="preserve"> </v>
          </cell>
          <cell r="AB163">
            <v>0</v>
          </cell>
          <cell r="AC163">
            <v>24916.50410796054</v>
          </cell>
          <cell r="AD163" t="str">
            <v xml:space="preserve"> </v>
          </cell>
          <cell r="AE163">
            <v>0</v>
          </cell>
          <cell r="AF163"/>
          <cell r="AG163" t="str">
            <v xml:space="preserve"> </v>
          </cell>
          <cell r="AH163">
            <v>24916.50410796054</v>
          </cell>
          <cell r="AI163">
            <v>0</v>
          </cell>
          <cell r="AJ163">
            <v>24916.50410796054</v>
          </cell>
          <cell r="AK163">
            <v>1.9559719299922207E-5</v>
          </cell>
          <cell r="AL163">
            <v>10.222989566708712</v>
          </cell>
          <cell r="AM163">
            <v>0</v>
          </cell>
          <cell r="AN163">
            <v>0</v>
          </cell>
          <cell r="AO163" t="str">
            <v xml:space="preserve"> </v>
          </cell>
          <cell r="AP163">
            <v>0</v>
          </cell>
          <cell r="AQ163">
            <v>24926.73</v>
          </cell>
        </row>
        <row r="164">
          <cell r="B164">
            <v>484028</v>
          </cell>
          <cell r="C164">
            <v>3</v>
          </cell>
          <cell r="D164">
            <v>5</v>
          </cell>
          <cell r="E164">
            <v>1343300</v>
          </cell>
          <cell r="F164">
            <v>0</v>
          </cell>
          <cell r="G164"/>
          <cell r="H164" t="b">
            <v>0</v>
          </cell>
          <cell r="I164">
            <v>0</v>
          </cell>
          <cell r="J164"/>
          <cell r="K164"/>
          <cell r="L164">
            <v>37312</v>
          </cell>
          <cell r="M164">
            <v>0.60828309897065103</v>
          </cell>
          <cell r="N164">
            <v>22696.258988792932</v>
          </cell>
          <cell r="O164">
            <v>0</v>
          </cell>
          <cell r="P164">
            <v>0</v>
          </cell>
          <cell r="Q164">
            <v>0</v>
          </cell>
          <cell r="R164">
            <v>22696.258988792932</v>
          </cell>
          <cell r="S164" t="str">
            <v xml:space="preserve"> </v>
          </cell>
          <cell r="T164">
            <v>22696.258988792932</v>
          </cell>
          <cell r="U164">
            <v>0</v>
          </cell>
          <cell r="V164">
            <v>0</v>
          </cell>
          <cell r="W164" t="str">
            <v xml:space="preserve"> </v>
          </cell>
          <cell r="X164">
            <v>0</v>
          </cell>
          <cell r="Y164">
            <v>0</v>
          </cell>
          <cell r="Z164">
            <v>22696.258988792932</v>
          </cell>
          <cell r="AA164">
            <v>7.3196704089266323E-5</v>
          </cell>
          <cell r="AB164">
            <v>0</v>
          </cell>
          <cell r="AC164">
            <v>22696.258988792932</v>
          </cell>
          <cell r="AD164" t="str">
            <v xml:space="preserve"> </v>
          </cell>
          <cell r="AE164">
            <v>22696.258988792932</v>
          </cell>
          <cell r="AF164">
            <v>9.458702424228858E-3</v>
          </cell>
          <cell r="AG164">
            <v>12004.920975650783</v>
          </cell>
          <cell r="AH164">
            <v>12004.920975650783</v>
          </cell>
          <cell r="AI164">
            <v>0</v>
          </cell>
          <cell r="AJ164">
            <v>0</v>
          </cell>
          <cell r="AK164" t="str">
            <v xml:space="preserve"> </v>
          </cell>
          <cell r="AL164">
            <v>0</v>
          </cell>
          <cell r="AM164">
            <v>10691.338013142149</v>
          </cell>
          <cell r="AN164">
            <v>0</v>
          </cell>
          <cell r="AO164" t="str">
            <v xml:space="preserve"> </v>
          </cell>
          <cell r="AP164">
            <v>0</v>
          </cell>
          <cell r="AQ164">
            <v>12004.92</v>
          </cell>
        </row>
        <row r="165">
          <cell r="B165">
            <v>531059</v>
          </cell>
          <cell r="C165">
            <v>1</v>
          </cell>
          <cell r="D165">
            <v>4</v>
          </cell>
          <cell r="E165">
            <v>2955231</v>
          </cell>
          <cell r="F165">
            <v>0</v>
          </cell>
          <cell r="G165"/>
          <cell r="H165" t="b">
            <v>0</v>
          </cell>
          <cell r="I165">
            <v>0</v>
          </cell>
          <cell r="J165"/>
          <cell r="K165"/>
          <cell r="L165">
            <v>0</v>
          </cell>
          <cell r="M165">
            <v>0</v>
          </cell>
          <cell r="N165">
            <v>0</v>
          </cell>
          <cell r="O165">
            <v>26267</v>
          </cell>
          <cell r="P165">
            <v>1.1895022727818083</v>
          </cell>
          <cell r="Q165">
            <v>31244.656199159759</v>
          </cell>
          <cell r="R165">
            <v>31244.656199159759</v>
          </cell>
          <cell r="S165" t="str">
            <v xml:space="preserve"> </v>
          </cell>
          <cell r="T165">
            <v>31244.656199159759</v>
          </cell>
          <cell r="U165">
            <v>0</v>
          </cell>
          <cell r="V165">
            <v>31244.656199159759</v>
          </cell>
          <cell r="W165">
            <v>2.4506041123049565E-5</v>
          </cell>
          <cell r="X165">
            <v>0</v>
          </cell>
          <cell r="Y165">
            <v>0</v>
          </cell>
          <cell r="Z165">
            <v>0</v>
          </cell>
          <cell r="AA165" t="str">
            <v xml:space="preserve"> </v>
          </cell>
          <cell r="AB165">
            <v>0</v>
          </cell>
          <cell r="AC165">
            <v>31244.656199159759</v>
          </cell>
          <cell r="AD165" t="str">
            <v xml:space="preserve"> </v>
          </cell>
          <cell r="AE165">
            <v>0</v>
          </cell>
          <cell r="AF165"/>
          <cell r="AG165" t="str">
            <v xml:space="preserve"> </v>
          </cell>
          <cell r="AH165">
            <v>31244.656199159759</v>
          </cell>
          <cell r="AI165">
            <v>0</v>
          </cell>
          <cell r="AJ165">
            <v>31244.656199159759</v>
          </cell>
          <cell r="AK165">
            <v>2.4527385632837953E-5</v>
          </cell>
          <cell r="AL165">
            <v>12.819366350729828</v>
          </cell>
          <cell r="AM165">
            <v>0</v>
          </cell>
          <cell r="AN165">
            <v>0</v>
          </cell>
          <cell r="AO165" t="str">
            <v xml:space="preserve"> </v>
          </cell>
          <cell r="AP165">
            <v>0</v>
          </cell>
          <cell r="AQ165">
            <v>31257.48</v>
          </cell>
        </row>
        <row r="166">
          <cell r="B166">
            <v>540816</v>
          </cell>
          <cell r="C166">
            <v>1</v>
          </cell>
          <cell r="D166">
            <v>3</v>
          </cell>
          <cell r="E166">
            <v>5804586</v>
          </cell>
          <cell r="F166">
            <v>0</v>
          </cell>
          <cell r="G166"/>
          <cell r="H166" t="b">
            <v>0</v>
          </cell>
          <cell r="I166">
            <v>0</v>
          </cell>
          <cell r="J166"/>
          <cell r="K166"/>
          <cell r="L166">
            <v>0</v>
          </cell>
          <cell r="M166">
            <v>0</v>
          </cell>
          <cell r="N166">
            <v>0</v>
          </cell>
          <cell r="O166">
            <v>1208770</v>
          </cell>
          <cell r="P166">
            <v>1.1895022727818083</v>
          </cell>
          <cell r="Q166">
            <v>1437834.6622704663</v>
          </cell>
          <cell r="R166">
            <v>1437834.6622704663</v>
          </cell>
          <cell r="S166" t="str">
            <v xml:space="preserve"> </v>
          </cell>
          <cell r="T166">
            <v>1437834.6622704663</v>
          </cell>
          <cell r="U166">
            <v>0</v>
          </cell>
          <cell r="V166">
            <v>1437834.6622704663</v>
          </cell>
          <cell r="W166">
            <v>1.1277331757836304E-3</v>
          </cell>
          <cell r="X166">
            <v>0</v>
          </cell>
          <cell r="Y166">
            <v>0</v>
          </cell>
          <cell r="Z166">
            <v>0</v>
          </cell>
          <cell r="AA166" t="str">
            <v xml:space="preserve"> </v>
          </cell>
          <cell r="AB166">
            <v>0</v>
          </cell>
          <cell r="AC166">
            <v>1437834.6622704663</v>
          </cell>
          <cell r="AD166" t="str">
            <v xml:space="preserve"> </v>
          </cell>
          <cell r="AE166">
            <v>0</v>
          </cell>
          <cell r="AF166"/>
          <cell r="AG166" t="str">
            <v xml:space="preserve"> </v>
          </cell>
          <cell r="AH166">
            <v>1437834.6622704663</v>
          </cell>
          <cell r="AI166">
            <v>0</v>
          </cell>
          <cell r="AJ166">
            <v>1437834.6622704663</v>
          </cell>
          <cell r="AK166">
            <v>1.1287154197816853E-3</v>
          </cell>
          <cell r="AL166">
            <v>589.92901601902361</v>
          </cell>
          <cell r="AM166">
            <v>0</v>
          </cell>
          <cell r="AN166">
            <v>0</v>
          </cell>
          <cell r="AO166" t="str">
            <v xml:space="preserve"> </v>
          </cell>
          <cell r="AP166">
            <v>0</v>
          </cell>
          <cell r="AQ166">
            <v>1438424.59</v>
          </cell>
        </row>
        <row r="167">
          <cell r="B167">
            <v>551061</v>
          </cell>
          <cell r="C167">
            <v>1</v>
          </cell>
          <cell r="D167">
            <v>3</v>
          </cell>
          <cell r="E167">
            <v>9963472</v>
          </cell>
          <cell r="F167">
            <v>0</v>
          </cell>
          <cell r="G167"/>
          <cell r="H167" t="b">
            <v>0</v>
          </cell>
          <cell r="I167">
            <v>0</v>
          </cell>
          <cell r="J167"/>
          <cell r="K167"/>
          <cell r="L167">
            <v>0</v>
          </cell>
          <cell r="M167">
            <v>0</v>
          </cell>
          <cell r="N167">
            <v>0</v>
          </cell>
          <cell r="O167">
            <v>476147</v>
          </cell>
          <cell r="P167">
            <v>1.1895022727818083</v>
          </cell>
          <cell r="Q167">
            <v>566377.93867823971</v>
          </cell>
          <cell r="R167">
            <v>566377.93867823971</v>
          </cell>
          <cell r="S167" t="str">
            <v xml:space="preserve"> </v>
          </cell>
          <cell r="T167">
            <v>566377.93867823971</v>
          </cell>
          <cell r="U167">
            <v>0</v>
          </cell>
          <cell r="V167">
            <v>566377.93867823971</v>
          </cell>
          <cell r="W167">
            <v>4.4422575713315876E-4</v>
          </cell>
          <cell r="X167">
            <v>0</v>
          </cell>
          <cell r="Y167">
            <v>0</v>
          </cell>
          <cell r="Z167">
            <v>0</v>
          </cell>
          <cell r="AA167" t="str">
            <v xml:space="preserve"> </v>
          </cell>
          <cell r="AB167">
            <v>0</v>
          </cell>
          <cell r="AC167">
            <v>566377.93867823971</v>
          </cell>
          <cell r="AD167" t="str">
            <v xml:space="preserve"> </v>
          </cell>
          <cell r="AE167">
            <v>0</v>
          </cell>
          <cell r="AF167"/>
          <cell r="AG167" t="str">
            <v xml:space="preserve"> </v>
          </cell>
          <cell r="AH167">
            <v>566377.93867823971</v>
          </cell>
          <cell r="AI167">
            <v>0</v>
          </cell>
          <cell r="AJ167">
            <v>566377.93867823971</v>
          </cell>
          <cell r="AK167">
            <v>4.4461267319902896E-4</v>
          </cell>
          <cell r="AL167">
            <v>232.37913845513214</v>
          </cell>
          <cell r="AM167">
            <v>0</v>
          </cell>
          <cell r="AN167">
            <v>0</v>
          </cell>
          <cell r="AO167" t="str">
            <v xml:space="preserve"> </v>
          </cell>
          <cell r="AP167">
            <v>0</v>
          </cell>
          <cell r="AQ167">
            <v>566610.31999999995</v>
          </cell>
        </row>
        <row r="168">
          <cell r="B168">
            <v>301357</v>
          </cell>
          <cell r="C168">
            <v>3</v>
          </cell>
          <cell r="D168">
            <v>4</v>
          </cell>
          <cell r="E168">
            <v>6910985</v>
          </cell>
          <cell r="F168">
            <v>0</v>
          </cell>
          <cell r="G168"/>
          <cell r="H168" t="b">
            <v>0</v>
          </cell>
          <cell r="I168">
            <v>0</v>
          </cell>
          <cell r="J168"/>
          <cell r="K168"/>
          <cell r="L168">
            <v>31042</v>
          </cell>
          <cell r="M168">
            <v>0.60828309897065103</v>
          </cell>
          <cell r="N168">
            <v>18882.32395824695</v>
          </cell>
          <cell r="O168">
            <v>0</v>
          </cell>
          <cell r="P168">
            <v>0</v>
          </cell>
          <cell r="Q168">
            <v>0</v>
          </cell>
          <cell r="R168">
            <v>18882.32395824695</v>
          </cell>
          <cell r="S168" t="str">
            <v xml:space="preserve"> </v>
          </cell>
          <cell r="T168">
            <v>18882.32395824695</v>
          </cell>
          <cell r="U168">
            <v>0</v>
          </cell>
          <cell r="V168">
            <v>0</v>
          </cell>
          <cell r="W168" t="str">
            <v xml:space="preserve"> </v>
          </cell>
          <cell r="X168">
            <v>0</v>
          </cell>
          <cell r="Y168">
            <v>0</v>
          </cell>
          <cell r="Z168">
            <v>18882.32395824695</v>
          </cell>
          <cell r="AA168">
            <v>6.0896550395020509E-5</v>
          </cell>
          <cell r="AB168">
            <v>0</v>
          </cell>
          <cell r="AC168">
            <v>18882.32395824695</v>
          </cell>
          <cell r="AD168" t="str">
            <v xml:space="preserve"> </v>
          </cell>
          <cell r="AE168">
            <v>0</v>
          </cell>
          <cell r="AF168"/>
          <cell r="AG168" t="str">
            <v xml:space="preserve"> </v>
          </cell>
          <cell r="AH168">
            <v>18882.32395824695</v>
          </cell>
          <cell r="AI168">
            <v>0</v>
          </cell>
          <cell r="AJ168">
            <v>0</v>
          </cell>
          <cell r="AK168" t="str">
            <v xml:space="preserve"> </v>
          </cell>
          <cell r="AL168">
            <v>0</v>
          </cell>
          <cell r="AM168">
            <v>0</v>
          </cell>
          <cell r="AN168">
            <v>18882.32395824695</v>
          </cell>
          <cell r="AO168">
            <v>6.1150955058657684E-5</v>
          </cell>
          <cell r="AP168">
            <v>37.159135577304006</v>
          </cell>
          <cell r="AQ168">
            <v>18919.48</v>
          </cell>
        </row>
        <row r="169">
          <cell r="B169">
            <v>304079</v>
          </cell>
          <cell r="C169">
            <v>3</v>
          </cell>
          <cell r="D169">
            <v>4</v>
          </cell>
          <cell r="E169">
            <v>3141914</v>
          </cell>
          <cell r="F169">
            <v>0</v>
          </cell>
          <cell r="G169"/>
          <cell r="H169" t="b">
            <v>0</v>
          </cell>
          <cell r="I169">
            <v>0</v>
          </cell>
          <cell r="J169"/>
          <cell r="K169"/>
          <cell r="L169">
            <v>380526</v>
          </cell>
          <cell r="M169">
            <v>0.60828309897065103</v>
          </cell>
          <cell r="N169">
            <v>231467.53451890594</v>
          </cell>
          <cell r="O169">
            <v>0</v>
          </cell>
          <cell r="P169">
            <v>0</v>
          </cell>
          <cell r="Q169">
            <v>0</v>
          </cell>
          <cell r="R169">
            <v>231467.53451890594</v>
          </cell>
          <cell r="S169" t="str">
            <v xml:space="preserve"> </v>
          </cell>
          <cell r="T169">
            <v>231467.53451890594</v>
          </cell>
          <cell r="U169">
            <v>0</v>
          </cell>
          <cell r="V169">
            <v>0</v>
          </cell>
          <cell r="W169" t="str">
            <v xml:space="preserve"> </v>
          </cell>
          <cell r="X169">
            <v>0</v>
          </cell>
          <cell r="Y169">
            <v>0</v>
          </cell>
          <cell r="Z169">
            <v>231467.53451890594</v>
          </cell>
          <cell r="AA169">
            <v>7.464957391796782E-4</v>
          </cell>
          <cell r="AB169">
            <v>0</v>
          </cell>
          <cell r="AC169">
            <v>231467.53451890594</v>
          </cell>
          <cell r="AD169" t="str">
            <v xml:space="preserve"> </v>
          </cell>
          <cell r="AE169">
            <v>0</v>
          </cell>
          <cell r="AF169"/>
          <cell r="AG169" t="str">
            <v xml:space="preserve"> </v>
          </cell>
          <cell r="AH169">
            <v>231467.53451890594</v>
          </cell>
          <cell r="AI169">
            <v>0</v>
          </cell>
          <cell r="AJ169">
            <v>0</v>
          </cell>
          <cell r="AK169" t="str">
            <v xml:space="preserve"> </v>
          </cell>
          <cell r="AL169">
            <v>0</v>
          </cell>
          <cell r="AM169">
            <v>0</v>
          </cell>
          <cell r="AN169">
            <v>231467.53451890594</v>
          </cell>
          <cell r="AO169">
            <v>7.4961433943208466E-4</v>
          </cell>
          <cell r="AP169">
            <v>455.51244200403272</v>
          </cell>
          <cell r="AQ169">
            <v>231923.05</v>
          </cell>
        </row>
        <row r="170">
          <cell r="B170">
            <v>190930</v>
          </cell>
          <cell r="C170">
            <v>1</v>
          </cell>
          <cell r="D170">
            <v>5</v>
          </cell>
          <cell r="E170">
            <v>8717085</v>
          </cell>
          <cell r="F170">
            <v>0</v>
          </cell>
          <cell r="G170"/>
          <cell r="H170" t="b">
            <v>0</v>
          </cell>
          <cell r="I170">
            <v>0</v>
          </cell>
          <cell r="J170"/>
          <cell r="K170"/>
          <cell r="L170">
            <v>0</v>
          </cell>
          <cell r="M170">
            <v>0</v>
          </cell>
          <cell r="N170">
            <v>0</v>
          </cell>
          <cell r="O170">
            <v>124136</v>
          </cell>
          <cell r="P170">
            <v>1.1895022727818083</v>
          </cell>
          <cell r="Q170">
            <v>147660.05413404256</v>
          </cell>
          <cell r="R170">
            <v>147660.05413404256</v>
          </cell>
          <cell r="S170" t="str">
            <v xml:space="preserve"> </v>
          </cell>
          <cell r="T170">
            <v>147660.05413404256</v>
          </cell>
          <cell r="U170">
            <v>0</v>
          </cell>
          <cell r="V170">
            <v>147660.05413404256</v>
          </cell>
          <cell r="W170">
            <v>1.1581383183655844E-4</v>
          </cell>
          <cell r="X170">
            <v>0</v>
          </cell>
          <cell r="Y170">
            <v>0</v>
          </cell>
          <cell r="Z170">
            <v>0</v>
          </cell>
          <cell r="AA170" t="str">
            <v xml:space="preserve"> </v>
          </cell>
          <cell r="AB170">
            <v>0</v>
          </cell>
          <cell r="AC170">
            <v>147660.05413404256</v>
          </cell>
          <cell r="AD170" t="str">
            <v xml:space="preserve"> </v>
          </cell>
          <cell r="AE170">
            <v>147660.05413404256</v>
          </cell>
          <cell r="AF170">
            <v>6.1537564965622238E-2</v>
          </cell>
          <cell r="AG170">
            <v>78103.060156953798</v>
          </cell>
          <cell r="AH170">
            <v>78103.060156953798</v>
          </cell>
          <cell r="AI170">
            <v>69556.993977088758</v>
          </cell>
          <cell r="AJ170">
            <v>0</v>
          </cell>
          <cell r="AK170" t="str">
            <v xml:space="preserve"> </v>
          </cell>
          <cell r="AL170">
            <v>0</v>
          </cell>
          <cell r="AM170">
            <v>0</v>
          </cell>
          <cell r="AN170">
            <v>0</v>
          </cell>
          <cell r="AO170" t="str">
            <v xml:space="preserve"> </v>
          </cell>
          <cell r="AP170">
            <v>0</v>
          </cell>
          <cell r="AQ170">
            <v>78103.06</v>
          </cell>
        </row>
        <row r="171">
          <cell r="B171">
            <v>341006</v>
          </cell>
          <cell r="C171">
            <v>1</v>
          </cell>
          <cell r="D171">
            <v>2</v>
          </cell>
          <cell r="E171">
            <v>205731695</v>
          </cell>
          <cell r="F171">
            <v>0</v>
          </cell>
          <cell r="G171"/>
          <cell r="H171" t="b">
            <v>0</v>
          </cell>
          <cell r="I171">
            <v>0</v>
          </cell>
          <cell r="J171"/>
          <cell r="K171"/>
          <cell r="L171">
            <v>0</v>
          </cell>
          <cell r="M171">
            <v>0</v>
          </cell>
          <cell r="N171">
            <v>0</v>
          </cell>
          <cell r="O171">
            <v>32554705</v>
          </cell>
          <cell r="P171">
            <v>1.1895022727818083</v>
          </cell>
          <cell r="Q171">
            <v>38723895.587241299</v>
          </cell>
          <cell r="R171">
            <v>38723895.587241299</v>
          </cell>
          <cell r="S171" t="str">
            <v xml:space="preserve"> </v>
          </cell>
          <cell r="T171">
            <v>38723895.587241299</v>
          </cell>
          <cell r="U171">
            <v>0</v>
          </cell>
          <cell r="V171">
            <v>38723895.587241299</v>
          </cell>
          <cell r="W171">
            <v>3.0372213784548949E-2</v>
          </cell>
          <cell r="X171">
            <v>0</v>
          </cell>
          <cell r="Y171">
            <v>0</v>
          </cell>
          <cell r="Z171">
            <v>0</v>
          </cell>
          <cell r="AA171" t="str">
            <v xml:space="preserve"> </v>
          </cell>
          <cell r="AB171">
            <v>0</v>
          </cell>
          <cell r="AC171">
            <v>38723895.587241299</v>
          </cell>
          <cell r="AD171" t="str">
            <v xml:space="preserve"> </v>
          </cell>
          <cell r="AE171">
            <v>0</v>
          </cell>
          <cell r="AF171"/>
          <cell r="AG171" t="str">
            <v xml:space="preserve"> </v>
          </cell>
          <cell r="AH171">
            <v>38723895.587241299</v>
          </cell>
          <cell r="AI171">
            <v>0</v>
          </cell>
          <cell r="AJ171">
            <v>38723895.587241299</v>
          </cell>
          <cell r="AK171">
            <v>3.0398667670395473E-2</v>
          </cell>
          <cell r="AL171">
            <v>15888.02260764214</v>
          </cell>
          <cell r="AM171">
            <v>0</v>
          </cell>
          <cell r="AN171">
            <v>0</v>
          </cell>
          <cell r="AO171" t="str">
            <v xml:space="preserve"> </v>
          </cell>
          <cell r="AP171">
            <v>0</v>
          </cell>
          <cell r="AQ171">
            <v>38739783.609999999</v>
          </cell>
        </row>
        <row r="172">
          <cell r="B172">
            <v>301279</v>
          </cell>
          <cell r="C172">
            <v>1</v>
          </cell>
          <cell r="D172">
            <v>2</v>
          </cell>
          <cell r="E172">
            <v>66887832</v>
          </cell>
          <cell r="F172">
            <v>0</v>
          </cell>
          <cell r="G172"/>
          <cell r="H172" t="b">
            <v>0</v>
          </cell>
          <cell r="I172">
            <v>0</v>
          </cell>
          <cell r="J172"/>
          <cell r="K172"/>
          <cell r="L172">
            <v>0</v>
          </cell>
          <cell r="M172">
            <v>0</v>
          </cell>
          <cell r="N172">
            <v>0</v>
          </cell>
          <cell r="O172">
            <v>50306113</v>
          </cell>
          <cell r="P172">
            <v>1.1895022727818083</v>
          </cell>
          <cell r="Q172">
            <v>59839235.748318471</v>
          </cell>
          <cell r="R172">
            <v>59839235.748318471</v>
          </cell>
          <cell r="S172" t="str">
            <v xml:space="preserve"> </v>
          </cell>
          <cell r="T172">
            <v>59839235.748318471</v>
          </cell>
          <cell r="U172">
            <v>0</v>
          </cell>
          <cell r="V172">
            <v>59839235.748318471</v>
          </cell>
          <cell r="W172">
            <v>4.6933554418806041E-2</v>
          </cell>
          <cell r="X172">
            <v>0</v>
          </cell>
          <cell r="Y172">
            <v>0</v>
          </cell>
          <cell r="Z172">
            <v>0</v>
          </cell>
          <cell r="AA172" t="str">
            <v xml:space="preserve"> </v>
          </cell>
          <cell r="AB172">
            <v>0</v>
          </cell>
          <cell r="AC172">
            <v>59839235.748318471</v>
          </cell>
          <cell r="AD172" t="str">
            <v xml:space="preserve"> </v>
          </cell>
          <cell r="AE172">
            <v>0</v>
          </cell>
          <cell r="AF172"/>
          <cell r="AG172" t="str">
            <v xml:space="preserve"> </v>
          </cell>
          <cell r="AH172">
            <v>59839235.748318471</v>
          </cell>
          <cell r="AI172">
            <v>0</v>
          </cell>
          <cell r="AJ172">
            <v>59839235.748318471</v>
          </cell>
          <cell r="AK172">
            <v>4.6974433062021641E-2</v>
          </cell>
          <cell r="AL172">
            <v>24551.433061568216</v>
          </cell>
          <cell r="AM172">
            <v>0</v>
          </cell>
          <cell r="AN172">
            <v>0</v>
          </cell>
          <cell r="AO172" t="str">
            <v xml:space="preserve"> </v>
          </cell>
          <cell r="AP172">
            <v>0</v>
          </cell>
          <cell r="AQ172">
            <v>59863787.18</v>
          </cell>
        </row>
        <row r="173">
          <cell r="B173">
            <v>370782</v>
          </cell>
          <cell r="C173">
            <v>1</v>
          </cell>
          <cell r="D173">
            <v>2</v>
          </cell>
          <cell r="E173">
            <v>58761499</v>
          </cell>
          <cell r="F173">
            <v>0</v>
          </cell>
          <cell r="G173"/>
          <cell r="H173" t="b">
            <v>0</v>
          </cell>
          <cell r="I173">
            <v>0</v>
          </cell>
          <cell r="J173"/>
          <cell r="K173"/>
          <cell r="L173">
            <v>0</v>
          </cell>
          <cell r="M173">
            <v>0</v>
          </cell>
          <cell r="N173">
            <v>0</v>
          </cell>
          <cell r="O173">
            <v>42590285</v>
          </cell>
          <cell r="P173">
            <v>1.1895022727818083</v>
          </cell>
          <cell r="Q173">
            <v>50661240.805924959</v>
          </cell>
          <cell r="R173">
            <v>50661240.805924959</v>
          </cell>
          <cell r="S173" t="str">
            <v xml:space="preserve"> </v>
          </cell>
          <cell r="T173">
            <v>50661240.805924959</v>
          </cell>
          <cell r="U173">
            <v>0</v>
          </cell>
          <cell r="V173">
            <v>50661240.805924959</v>
          </cell>
          <cell r="W173">
            <v>3.9735001166954775E-2</v>
          </cell>
          <cell r="X173">
            <v>0</v>
          </cell>
          <cell r="Y173">
            <v>0</v>
          </cell>
          <cell r="Z173">
            <v>0</v>
          </cell>
          <cell r="AA173" t="str">
            <v xml:space="preserve"> </v>
          </cell>
          <cell r="AB173">
            <v>0</v>
          </cell>
          <cell r="AC173">
            <v>50661240.805924959</v>
          </cell>
          <cell r="AD173" t="str">
            <v xml:space="preserve"> </v>
          </cell>
          <cell r="AE173">
            <v>0</v>
          </cell>
          <cell r="AF173"/>
          <cell r="AG173" t="str">
            <v xml:space="preserve"> </v>
          </cell>
          <cell r="AH173">
            <v>50661240.805924959</v>
          </cell>
          <cell r="AI173">
            <v>0</v>
          </cell>
          <cell r="AJ173">
            <v>50661240.805924959</v>
          </cell>
          <cell r="AK173">
            <v>3.9769609944320772E-2</v>
          </cell>
          <cell r="AL173">
            <v>20785.794586248652</v>
          </cell>
          <cell r="AM173">
            <v>0</v>
          </cell>
          <cell r="AN173">
            <v>0</v>
          </cell>
          <cell r="AO173" t="str">
            <v xml:space="preserve"> </v>
          </cell>
          <cell r="AP173">
            <v>0</v>
          </cell>
          <cell r="AQ173">
            <v>50682026.600000001</v>
          </cell>
        </row>
        <row r="174">
          <cell r="B174">
            <v>332172</v>
          </cell>
          <cell r="C174">
            <v>3</v>
          </cell>
          <cell r="D174">
            <v>3</v>
          </cell>
          <cell r="E174">
            <v>0</v>
          </cell>
          <cell r="F174">
            <v>0</v>
          </cell>
          <cell r="G174"/>
          <cell r="H174" t="b">
            <v>0</v>
          </cell>
          <cell r="I174">
            <v>0</v>
          </cell>
          <cell r="J174"/>
          <cell r="K174"/>
          <cell r="L174">
            <v>0</v>
          </cell>
          <cell r="M174">
            <v>0.60828309897065103</v>
          </cell>
          <cell r="N174">
            <v>0</v>
          </cell>
          <cell r="O174">
            <v>0</v>
          </cell>
          <cell r="P174">
            <v>0</v>
          </cell>
          <cell r="Q174">
            <v>0</v>
          </cell>
          <cell r="R174">
            <v>0</v>
          </cell>
          <cell r="S174" t="str">
            <v xml:space="preserve"> </v>
          </cell>
          <cell r="T174">
            <v>0</v>
          </cell>
          <cell r="U174">
            <v>0</v>
          </cell>
          <cell r="V174">
            <v>0</v>
          </cell>
          <cell r="W174" t="str">
            <v xml:space="preserve"> </v>
          </cell>
          <cell r="X174">
            <v>0</v>
          </cell>
          <cell r="Y174">
            <v>0</v>
          </cell>
          <cell r="Z174">
            <v>0</v>
          </cell>
          <cell r="AA174" t="str">
            <v xml:space="preserve"> </v>
          </cell>
          <cell r="AB174">
            <v>0</v>
          </cell>
          <cell r="AC174">
            <v>0</v>
          </cell>
          <cell r="AD174" t="str">
            <v xml:space="preserve"> </v>
          </cell>
          <cell r="AE174">
            <v>0</v>
          </cell>
          <cell r="AF174"/>
          <cell r="AG174" t="str">
            <v xml:space="preserve"> </v>
          </cell>
          <cell r="AH174">
            <v>0</v>
          </cell>
          <cell r="AI174">
            <v>0</v>
          </cell>
          <cell r="AJ174">
            <v>0</v>
          </cell>
          <cell r="AK174" t="str">
            <v xml:space="preserve"> </v>
          </cell>
          <cell r="AL174">
            <v>0</v>
          </cell>
          <cell r="AM174">
            <v>0</v>
          </cell>
          <cell r="AN174">
            <v>0</v>
          </cell>
          <cell r="AO174" t="str">
            <v xml:space="preserve"> </v>
          </cell>
          <cell r="AP174">
            <v>0</v>
          </cell>
          <cell r="AQ174">
            <v>0</v>
          </cell>
        </row>
        <row r="175">
          <cell r="B175">
            <v>190812</v>
          </cell>
          <cell r="C175">
            <v>3</v>
          </cell>
          <cell r="D175">
            <v>3</v>
          </cell>
          <cell r="E175">
            <v>16127505</v>
          </cell>
          <cell r="F175">
            <v>0</v>
          </cell>
          <cell r="G175"/>
          <cell r="H175" t="b">
            <v>0</v>
          </cell>
          <cell r="I175">
            <v>0</v>
          </cell>
          <cell r="J175"/>
          <cell r="K175"/>
          <cell r="L175">
            <v>11285464</v>
          </cell>
          <cell r="M175">
            <v>0.60828309897065103</v>
          </cell>
          <cell r="N175">
            <v>6864757.0152417189</v>
          </cell>
          <cell r="O175">
            <v>0</v>
          </cell>
          <cell r="P175">
            <v>0</v>
          </cell>
          <cell r="Q175">
            <v>0</v>
          </cell>
          <cell r="R175">
            <v>6864757.0152417189</v>
          </cell>
          <cell r="S175" t="str">
            <v xml:space="preserve"> </v>
          </cell>
          <cell r="T175">
            <v>6864757.0152417189</v>
          </cell>
          <cell r="U175">
            <v>0</v>
          </cell>
          <cell r="V175">
            <v>0</v>
          </cell>
          <cell r="W175" t="str">
            <v xml:space="preserve"> </v>
          </cell>
          <cell r="X175">
            <v>0</v>
          </cell>
          <cell r="Y175">
            <v>0</v>
          </cell>
          <cell r="Z175">
            <v>6864757.0152417189</v>
          </cell>
          <cell r="AA175">
            <v>2.2139225153250102E-2</v>
          </cell>
          <cell r="AB175">
            <v>0</v>
          </cell>
          <cell r="AC175">
            <v>6864757.0152417189</v>
          </cell>
          <cell r="AD175" t="str">
            <v xml:space="preserve"> </v>
          </cell>
          <cell r="AE175">
            <v>0</v>
          </cell>
          <cell r="AF175"/>
          <cell r="AG175" t="str">
            <v xml:space="preserve"> </v>
          </cell>
          <cell r="AH175">
            <v>6864757.0152417189</v>
          </cell>
          <cell r="AI175">
            <v>0</v>
          </cell>
          <cell r="AJ175">
            <v>0</v>
          </cell>
          <cell r="AK175" t="str">
            <v xml:space="preserve"> </v>
          </cell>
          <cell r="AL175">
            <v>0</v>
          </cell>
          <cell r="AM175">
            <v>0</v>
          </cell>
          <cell r="AN175">
            <v>6864757.0152417189</v>
          </cell>
          <cell r="AO175">
            <v>2.2231715156243129E-2</v>
          </cell>
          <cell r="AP175">
            <v>13509.377193118473</v>
          </cell>
          <cell r="AQ175">
            <v>6878266.3899999997</v>
          </cell>
        </row>
        <row r="176">
          <cell r="B176">
            <v>560481</v>
          </cell>
          <cell r="C176">
            <v>1</v>
          </cell>
          <cell r="D176">
            <v>3</v>
          </cell>
          <cell r="E176">
            <v>81920786</v>
          </cell>
          <cell r="F176">
            <v>0</v>
          </cell>
          <cell r="G176"/>
          <cell r="H176" t="b">
            <v>0</v>
          </cell>
          <cell r="I176">
            <v>0</v>
          </cell>
          <cell r="J176"/>
          <cell r="K176"/>
          <cell r="L176">
            <v>0</v>
          </cell>
          <cell r="M176">
            <v>0</v>
          </cell>
          <cell r="N176">
            <v>0</v>
          </cell>
          <cell r="O176">
            <v>23236547</v>
          </cell>
          <cell r="P176">
            <v>1.1895022727818083</v>
          </cell>
          <cell r="Q176">
            <v>27639925.468101308</v>
          </cell>
          <cell r="R176">
            <v>27639925.468101308</v>
          </cell>
          <cell r="S176" t="str">
            <v xml:space="preserve"> </v>
          </cell>
          <cell r="T176">
            <v>27639925.468101308</v>
          </cell>
          <cell r="U176">
            <v>0</v>
          </cell>
          <cell r="V176">
            <v>27639925.468101308</v>
          </cell>
          <cell r="W176">
            <v>2.1678751906943083E-2</v>
          </cell>
          <cell r="X176">
            <v>0</v>
          </cell>
          <cell r="Y176">
            <v>0</v>
          </cell>
          <cell r="Z176">
            <v>0</v>
          </cell>
          <cell r="AA176" t="str">
            <v xml:space="preserve"> </v>
          </cell>
          <cell r="AB176">
            <v>0</v>
          </cell>
          <cell r="AC176">
            <v>27639925.468101308</v>
          </cell>
          <cell r="AD176" t="str">
            <v xml:space="preserve"> </v>
          </cell>
          <cell r="AE176">
            <v>0</v>
          </cell>
          <cell r="AF176"/>
          <cell r="AG176" t="str">
            <v xml:space="preserve"> </v>
          </cell>
          <cell r="AH176">
            <v>27639925.468101308</v>
          </cell>
          <cell r="AI176">
            <v>0</v>
          </cell>
          <cell r="AJ176">
            <v>27639925.468101308</v>
          </cell>
          <cell r="AK176">
            <v>2.1697633876901198E-2</v>
          </cell>
          <cell r="AL176">
            <v>11340.381799175851</v>
          </cell>
          <cell r="AM176">
            <v>0</v>
          </cell>
          <cell r="AN176">
            <v>0</v>
          </cell>
          <cell r="AO176" t="str">
            <v xml:space="preserve"> </v>
          </cell>
          <cell r="AP176">
            <v>0</v>
          </cell>
          <cell r="AQ176">
            <v>27651265.850000001</v>
          </cell>
        </row>
        <row r="177">
          <cell r="B177">
            <v>361370</v>
          </cell>
          <cell r="C177">
            <v>3</v>
          </cell>
          <cell r="D177">
            <v>3</v>
          </cell>
          <cell r="E177">
            <v>5188333</v>
          </cell>
          <cell r="F177">
            <v>0</v>
          </cell>
          <cell r="G177"/>
          <cell r="H177" t="b">
            <v>0</v>
          </cell>
          <cell r="I177">
            <v>0</v>
          </cell>
          <cell r="J177"/>
          <cell r="K177"/>
          <cell r="L177">
            <v>1593007</v>
          </cell>
          <cell r="M177">
            <v>0.60828309897065103</v>
          </cell>
          <cell r="N177">
            <v>968999.23464193987</v>
          </cell>
          <cell r="O177">
            <v>0</v>
          </cell>
          <cell r="P177">
            <v>0</v>
          </cell>
          <cell r="Q177">
            <v>0</v>
          </cell>
          <cell r="R177">
            <v>968999.23464193987</v>
          </cell>
          <cell r="S177" t="str">
            <v xml:space="preserve"> </v>
          </cell>
          <cell r="T177">
            <v>968999.23464193987</v>
          </cell>
          <cell r="U177">
            <v>0</v>
          </cell>
          <cell r="V177">
            <v>0</v>
          </cell>
          <cell r="W177" t="str">
            <v xml:space="preserve"> </v>
          </cell>
          <cell r="X177">
            <v>0</v>
          </cell>
          <cell r="Y177">
            <v>0</v>
          </cell>
          <cell r="Z177">
            <v>968999.23464193987</v>
          </cell>
          <cell r="AA177">
            <v>3.1250767043077259E-3</v>
          </cell>
          <cell r="AB177">
            <v>0</v>
          </cell>
          <cell r="AC177">
            <v>968999.23464193987</v>
          </cell>
          <cell r="AD177" t="str">
            <v xml:space="preserve"> </v>
          </cell>
          <cell r="AE177">
            <v>0</v>
          </cell>
          <cell r="AF177"/>
          <cell r="AG177" t="str">
            <v xml:space="preserve"> </v>
          </cell>
          <cell r="AH177">
            <v>968999.23464193987</v>
          </cell>
          <cell r="AI177">
            <v>0</v>
          </cell>
          <cell r="AJ177">
            <v>0</v>
          </cell>
          <cell r="AK177" t="str">
            <v xml:space="preserve"> </v>
          </cell>
          <cell r="AL177">
            <v>0</v>
          </cell>
          <cell r="AM177">
            <v>0</v>
          </cell>
          <cell r="AN177">
            <v>968999.23464193987</v>
          </cell>
          <cell r="AO177">
            <v>3.1381321907456702E-3</v>
          </cell>
          <cell r="AP177">
            <v>1906.92491104292</v>
          </cell>
          <cell r="AQ177">
            <v>970906.16</v>
          </cell>
        </row>
        <row r="178">
          <cell r="B178">
            <v>370787</v>
          </cell>
          <cell r="C178">
            <v>3</v>
          </cell>
          <cell r="D178">
            <v>3</v>
          </cell>
          <cell r="E178">
            <v>6138988</v>
          </cell>
          <cell r="F178">
            <v>0</v>
          </cell>
          <cell r="G178"/>
          <cell r="H178" t="b">
            <v>0</v>
          </cell>
          <cell r="I178">
            <v>0</v>
          </cell>
          <cell r="J178"/>
          <cell r="K178"/>
          <cell r="L178">
            <v>5103033</v>
          </cell>
          <cell r="M178">
            <v>0.60828309897065103</v>
          </cell>
          <cell r="N178">
            <v>3104088.7273894981</v>
          </cell>
          <cell r="O178">
            <v>0</v>
          </cell>
          <cell r="P178">
            <v>0</v>
          </cell>
          <cell r="Q178">
            <v>0</v>
          </cell>
          <cell r="R178">
            <v>3104088.7273894981</v>
          </cell>
          <cell r="S178" t="str">
            <v xml:space="preserve"> </v>
          </cell>
          <cell r="T178">
            <v>3104088.7273894981</v>
          </cell>
          <cell r="U178">
            <v>0</v>
          </cell>
          <cell r="V178">
            <v>0</v>
          </cell>
          <cell r="W178" t="str">
            <v xml:space="preserve"> </v>
          </cell>
          <cell r="X178">
            <v>0</v>
          </cell>
          <cell r="Y178">
            <v>0</v>
          </cell>
          <cell r="Z178">
            <v>3104088.7273894981</v>
          </cell>
          <cell r="AA178">
            <v>1.0010859682106587E-2</v>
          </cell>
          <cell r="AB178">
            <v>0</v>
          </cell>
          <cell r="AC178">
            <v>3104088.7273894981</v>
          </cell>
          <cell r="AD178" t="str">
            <v xml:space="preserve"> </v>
          </cell>
          <cell r="AE178">
            <v>0</v>
          </cell>
          <cell r="AF178"/>
          <cell r="AG178" t="str">
            <v xml:space="preserve"> </v>
          </cell>
          <cell r="AH178">
            <v>3104088.7273894981</v>
          </cell>
          <cell r="AI178">
            <v>0</v>
          </cell>
          <cell r="AJ178">
            <v>0</v>
          </cell>
          <cell r="AK178" t="str">
            <v xml:space="preserve"> </v>
          </cell>
          <cell r="AL178">
            <v>0</v>
          </cell>
          <cell r="AM178">
            <v>0</v>
          </cell>
          <cell r="AN178">
            <v>3104088.7273894981</v>
          </cell>
          <cell r="AO178">
            <v>1.0052681581272054E-2</v>
          </cell>
          <cell r="AP178">
            <v>6108.6365280090331</v>
          </cell>
          <cell r="AQ178">
            <v>3110197.36</v>
          </cell>
        </row>
        <row r="179">
          <cell r="B179">
            <v>444013</v>
          </cell>
          <cell r="C179">
            <v>3</v>
          </cell>
          <cell r="D179">
            <v>3</v>
          </cell>
          <cell r="E179">
            <v>7035726</v>
          </cell>
          <cell r="F179">
            <v>0</v>
          </cell>
          <cell r="G179"/>
          <cell r="H179" t="b">
            <v>0</v>
          </cell>
          <cell r="I179">
            <v>0</v>
          </cell>
          <cell r="J179"/>
          <cell r="K179"/>
          <cell r="L179">
            <v>1673805</v>
          </cell>
          <cell r="M179">
            <v>0.60828309897065103</v>
          </cell>
          <cell r="N179">
            <v>1018147.2924725706</v>
          </cell>
          <cell r="O179">
            <v>0</v>
          </cell>
          <cell r="P179">
            <v>0</v>
          </cell>
          <cell r="Q179">
            <v>0</v>
          </cell>
          <cell r="R179">
            <v>1018147.2924725706</v>
          </cell>
          <cell r="S179" t="str">
            <v xml:space="preserve"> </v>
          </cell>
          <cell r="T179">
            <v>1018147.2924725706</v>
          </cell>
          <cell r="U179">
            <v>0</v>
          </cell>
          <cell r="V179">
            <v>0</v>
          </cell>
          <cell r="W179" t="str">
            <v xml:space="preserve"> </v>
          </cell>
          <cell r="X179">
            <v>0</v>
          </cell>
          <cell r="Y179">
            <v>0</v>
          </cell>
          <cell r="Z179">
            <v>1018147.2924725706</v>
          </cell>
          <cell r="AA179">
            <v>3.2835819384684395E-3</v>
          </cell>
          <cell r="AB179">
            <v>0</v>
          </cell>
          <cell r="AC179">
            <v>1018147.2924725706</v>
          </cell>
          <cell r="AD179" t="str">
            <v xml:space="preserve"> </v>
          </cell>
          <cell r="AE179">
            <v>0</v>
          </cell>
          <cell r="AF179"/>
          <cell r="AG179" t="str">
            <v xml:space="preserve"> </v>
          </cell>
          <cell r="AH179">
            <v>1018147.2924725706</v>
          </cell>
          <cell r="AI179">
            <v>0</v>
          </cell>
          <cell r="AJ179">
            <v>0</v>
          </cell>
          <cell r="AK179" t="str">
            <v xml:space="preserve"> </v>
          </cell>
          <cell r="AL179">
            <v>0</v>
          </cell>
          <cell r="AM179">
            <v>0</v>
          </cell>
          <cell r="AN179">
            <v>1018147.2924725706</v>
          </cell>
          <cell r="AO179">
            <v>3.2972996047921049E-3</v>
          </cell>
          <cell r="AP179">
            <v>2003.6449624692139</v>
          </cell>
          <cell r="AQ179">
            <v>1020150.94</v>
          </cell>
        </row>
        <row r="180">
          <cell r="B180">
            <v>301188</v>
          </cell>
          <cell r="C180">
            <v>3</v>
          </cell>
          <cell r="D180">
            <v>3</v>
          </cell>
          <cell r="E180">
            <v>15961841</v>
          </cell>
          <cell r="F180">
            <v>0</v>
          </cell>
          <cell r="G180"/>
          <cell r="H180" t="b">
            <v>0</v>
          </cell>
          <cell r="I180">
            <v>0</v>
          </cell>
          <cell r="J180"/>
          <cell r="K180"/>
          <cell r="L180">
            <v>5834925</v>
          </cell>
          <cell r="M180">
            <v>0.60828309897065103</v>
          </cell>
          <cell r="N180">
            <v>3549286.2612613258</v>
          </cell>
          <cell r="O180">
            <v>0</v>
          </cell>
          <cell r="P180">
            <v>0</v>
          </cell>
          <cell r="Q180">
            <v>0</v>
          </cell>
          <cell r="R180">
            <v>3549286.2612613258</v>
          </cell>
          <cell r="S180" t="str">
            <v xml:space="preserve"> </v>
          </cell>
          <cell r="T180">
            <v>3549286.2612613258</v>
          </cell>
          <cell r="U180">
            <v>0</v>
          </cell>
          <cell r="V180">
            <v>0</v>
          </cell>
          <cell r="W180" t="str">
            <v xml:space="preserve"> </v>
          </cell>
          <cell r="X180">
            <v>0</v>
          </cell>
          <cell r="Y180">
            <v>0</v>
          </cell>
          <cell r="Z180">
            <v>3549286.2612613258</v>
          </cell>
          <cell r="AA180">
            <v>1.1446646617926196E-2</v>
          </cell>
          <cell r="AB180">
            <v>0</v>
          </cell>
          <cell r="AC180">
            <v>3549286.2612613258</v>
          </cell>
          <cell r="AD180" t="str">
            <v xml:space="preserve"> </v>
          </cell>
          <cell r="AE180">
            <v>0</v>
          </cell>
          <cell r="AF180"/>
          <cell r="AG180" t="str">
            <v xml:space="preserve"> </v>
          </cell>
          <cell r="AH180">
            <v>3549286.2612613258</v>
          </cell>
          <cell r="AI180">
            <v>0</v>
          </cell>
          <cell r="AJ180">
            <v>0</v>
          </cell>
          <cell r="AK180" t="str">
            <v xml:space="preserve"> </v>
          </cell>
          <cell r="AL180">
            <v>0</v>
          </cell>
          <cell r="AM180">
            <v>0</v>
          </cell>
          <cell r="AN180">
            <v>3549286.2612613258</v>
          </cell>
          <cell r="AO180">
            <v>1.1494466736860968E-2</v>
          </cell>
          <cell r="AP180">
            <v>6984.755143302641</v>
          </cell>
          <cell r="AQ180">
            <v>3556271.02</v>
          </cell>
        </row>
        <row r="181">
          <cell r="B181">
            <v>301566</v>
          </cell>
          <cell r="C181">
            <v>3</v>
          </cell>
          <cell r="D181">
            <v>3</v>
          </cell>
          <cell r="E181">
            <v>40303325</v>
          </cell>
          <cell r="F181">
            <v>0</v>
          </cell>
          <cell r="G181"/>
          <cell r="H181" t="b">
            <v>0</v>
          </cell>
          <cell r="I181">
            <v>0</v>
          </cell>
          <cell r="J181"/>
          <cell r="K181"/>
          <cell r="L181">
            <v>5385432</v>
          </cell>
          <cell r="M181">
            <v>0.60828309897065103</v>
          </cell>
          <cell r="N181">
            <v>3275867.2662557112</v>
          </cell>
          <cell r="O181">
            <v>0</v>
          </cell>
          <cell r="P181">
            <v>0</v>
          </cell>
          <cell r="Q181">
            <v>0</v>
          </cell>
          <cell r="R181">
            <v>3275867.2662557112</v>
          </cell>
          <cell r="S181" t="str">
            <v xml:space="preserve"> </v>
          </cell>
          <cell r="T181">
            <v>3275867.2662557112</v>
          </cell>
          <cell r="U181">
            <v>0</v>
          </cell>
          <cell r="V181">
            <v>0</v>
          </cell>
          <cell r="W181" t="str">
            <v xml:space="preserve"> </v>
          </cell>
          <cell r="X181">
            <v>0</v>
          </cell>
          <cell r="Y181">
            <v>0</v>
          </cell>
          <cell r="Z181">
            <v>3275867.2662557112</v>
          </cell>
          <cell r="AA181">
            <v>1.0564855073350816E-2</v>
          </cell>
          <cell r="AB181">
            <v>0</v>
          </cell>
          <cell r="AC181">
            <v>3275867.2662557112</v>
          </cell>
          <cell r="AD181" t="str">
            <v xml:space="preserve"> </v>
          </cell>
          <cell r="AE181">
            <v>0</v>
          </cell>
          <cell r="AF181"/>
          <cell r="AG181" t="str">
            <v xml:space="preserve"> </v>
          </cell>
          <cell r="AH181">
            <v>3275867.2662557112</v>
          </cell>
          <cell r="AI181">
            <v>0</v>
          </cell>
          <cell r="AJ181">
            <v>0</v>
          </cell>
          <cell r="AK181" t="str">
            <v xml:space="preserve"> </v>
          </cell>
          <cell r="AL181">
            <v>0</v>
          </cell>
          <cell r="AM181">
            <v>0</v>
          </cell>
          <cell r="AN181">
            <v>3275867.2662557112</v>
          </cell>
          <cell r="AO181">
            <v>1.060899137308991E-2</v>
          </cell>
          <cell r="AP181">
            <v>6446.6850663730265</v>
          </cell>
          <cell r="AQ181">
            <v>3282313.95</v>
          </cell>
        </row>
        <row r="182">
          <cell r="B182">
            <v>190878</v>
          </cell>
          <cell r="C182">
            <v>3</v>
          </cell>
          <cell r="D182">
            <v>2</v>
          </cell>
          <cell r="E182">
            <v>34505429</v>
          </cell>
          <cell r="F182">
            <v>0</v>
          </cell>
          <cell r="G182"/>
          <cell r="H182" t="b">
            <v>0</v>
          </cell>
          <cell r="I182">
            <v>0</v>
          </cell>
          <cell r="J182"/>
          <cell r="K182"/>
          <cell r="L182">
            <v>28314865</v>
          </cell>
          <cell r="M182">
            <v>0.60828309897065103</v>
          </cell>
          <cell r="N182">
            <v>17223453.829135623</v>
          </cell>
          <cell r="O182">
            <v>0</v>
          </cell>
          <cell r="P182">
            <v>0</v>
          </cell>
          <cell r="Q182">
            <v>0</v>
          </cell>
          <cell r="R182">
            <v>17223453.829135623</v>
          </cell>
          <cell r="S182" t="str">
            <v xml:space="preserve"> </v>
          </cell>
          <cell r="T182">
            <v>17223453.829135623</v>
          </cell>
          <cell r="U182">
            <v>0</v>
          </cell>
          <cell r="V182">
            <v>0</v>
          </cell>
          <cell r="W182" t="str">
            <v xml:space="preserve"> </v>
          </cell>
          <cell r="X182">
            <v>0</v>
          </cell>
          <cell r="Y182">
            <v>0</v>
          </cell>
          <cell r="Z182">
            <v>17223453.829135623</v>
          </cell>
          <cell r="AA182">
            <v>5.5546601488328788E-2</v>
          </cell>
          <cell r="AB182">
            <v>0</v>
          </cell>
          <cell r="AC182">
            <v>17223453.829135623</v>
          </cell>
          <cell r="AD182" t="str">
            <v xml:space="preserve"> </v>
          </cell>
          <cell r="AE182">
            <v>0</v>
          </cell>
          <cell r="AF182"/>
          <cell r="AG182" t="str">
            <v xml:space="preserve"> </v>
          </cell>
          <cell r="AH182">
            <v>17223453.829135623</v>
          </cell>
          <cell r="AI182">
            <v>0</v>
          </cell>
          <cell r="AJ182">
            <v>0</v>
          </cell>
          <cell r="AK182" t="str">
            <v xml:space="preserve"> </v>
          </cell>
          <cell r="AL182">
            <v>0</v>
          </cell>
          <cell r="AM182">
            <v>0</v>
          </cell>
          <cell r="AN182">
            <v>17223453.829135623</v>
          </cell>
          <cell r="AO182">
            <v>5.5778655921234439E-2</v>
          </cell>
          <cell r="AP182">
            <v>33894.591437022747</v>
          </cell>
          <cell r="AQ182">
            <v>17257348.420000002</v>
          </cell>
        </row>
        <row r="184">
          <cell r="E184">
            <v>4348733340</v>
          </cell>
          <cell r="F184">
            <v>44672221</v>
          </cell>
          <cell r="H184">
            <v>41252671.719999999</v>
          </cell>
          <cell r="I184">
            <v>29895</v>
          </cell>
          <cell r="K184">
            <v>7473.75</v>
          </cell>
          <cell r="L184">
            <v>509749728</v>
          </cell>
          <cell r="N184">
            <v>310072144.2472865</v>
          </cell>
          <cell r="O184">
            <v>1071858154</v>
          </cell>
          <cell r="Q184">
            <v>1274977710.2827139</v>
          </cell>
          <cell r="R184">
            <v>1626310000.000001</v>
          </cell>
          <cell r="T184">
            <v>1626310000.000001</v>
          </cell>
          <cell r="U184">
            <v>0</v>
          </cell>
          <cell r="V184">
            <v>1274977710.2827139</v>
          </cell>
          <cell r="W184">
            <v>0.99999999999999989</v>
          </cell>
          <cell r="X184">
            <v>0</v>
          </cell>
          <cell r="Y184">
            <v>0</v>
          </cell>
          <cell r="Z184">
            <v>310072144.2472865</v>
          </cell>
          <cell r="AA184">
            <v>0.99999999999999967</v>
          </cell>
          <cell r="AB184">
            <v>0</v>
          </cell>
          <cell r="AC184">
            <v>1626310000.000001</v>
          </cell>
          <cell r="AD184">
            <v>0</v>
          </cell>
          <cell r="AE184">
            <v>2399510.8388921851</v>
          </cell>
          <cell r="AG184">
            <v>1269193.2188182264</v>
          </cell>
          <cell r="AH184">
            <v>1625179682.3799267</v>
          </cell>
          <cell r="AI184">
            <v>522655.22883804218</v>
          </cell>
          <cell r="AJ184">
            <v>1273868184.1952424</v>
          </cell>
          <cell r="AL184">
            <v>522655.22883804201</v>
          </cell>
          <cell r="AM184">
            <v>607662.39123591676</v>
          </cell>
          <cell r="AN184">
            <v>308782159.49586564</v>
          </cell>
          <cell r="AP184">
            <v>607662.39123591653</v>
          </cell>
          <cell r="AQ184">
            <v>1626309999.9999998</v>
          </cell>
        </row>
      </sheetData>
      <sheetData sheetId="2" refreshError="1"/>
      <sheetData sheetId="3" refreshError="1">
        <row r="31">
          <cell r="B31">
            <v>10846</v>
          </cell>
          <cell r="C31">
            <v>1</v>
          </cell>
          <cell r="D31">
            <v>83518372.980000004</v>
          </cell>
          <cell r="E31">
            <v>83518372.980000004</v>
          </cell>
          <cell r="F31">
            <v>53266329</v>
          </cell>
          <cell r="G31">
            <v>5567989</v>
          </cell>
          <cell r="H31">
            <v>58834318</v>
          </cell>
          <cell r="I31">
            <v>42580053</v>
          </cell>
          <cell r="J31">
            <v>15726131</v>
          </cell>
          <cell r="K31">
            <v>528134</v>
          </cell>
          <cell r="M31" t="str">
            <v>Alameda County</v>
          </cell>
        </row>
        <row r="32">
          <cell r="B32">
            <v>190034</v>
          </cell>
          <cell r="C32">
            <v>1</v>
          </cell>
          <cell r="D32">
            <v>6869098.9000000004</v>
          </cell>
          <cell r="E32">
            <v>6869098.9000000004</v>
          </cell>
          <cell r="F32">
            <v>4380972</v>
          </cell>
          <cell r="G32">
            <v>457948</v>
          </cell>
          <cell r="H32">
            <v>4838920</v>
          </cell>
          <cell r="I32">
            <v>2206565</v>
          </cell>
          <cell r="J32">
            <v>2468797</v>
          </cell>
          <cell r="K32">
            <v>163558</v>
          </cell>
          <cell r="M32" t="str">
            <v>Antelope Valley Hospital District</v>
          </cell>
        </row>
        <row r="33">
          <cell r="B33">
            <v>364231</v>
          </cell>
          <cell r="C33">
            <v>1</v>
          </cell>
          <cell r="D33">
            <v>86824351.709999993</v>
          </cell>
          <cell r="E33">
            <v>86824351.709999993</v>
          </cell>
          <cell r="F33">
            <v>55374816</v>
          </cell>
          <cell r="G33">
            <v>5788391</v>
          </cell>
          <cell r="H33">
            <v>61163207</v>
          </cell>
          <cell r="I33">
            <v>44470983</v>
          </cell>
          <cell r="J33">
            <v>16162234</v>
          </cell>
          <cell r="K33">
            <v>529990</v>
          </cell>
          <cell r="M33" t="str">
            <v>San Bernardino County</v>
          </cell>
        </row>
        <row r="34">
          <cell r="B34">
            <v>100697</v>
          </cell>
          <cell r="C34">
            <v>1</v>
          </cell>
          <cell r="D34">
            <v>139829.81</v>
          </cell>
          <cell r="E34">
            <v>139829.81</v>
          </cell>
          <cell r="F34">
            <v>89181</v>
          </cell>
          <cell r="G34">
            <v>9322</v>
          </cell>
          <cell r="H34">
            <v>98503</v>
          </cell>
          <cell r="I34">
            <v>71453</v>
          </cell>
          <cell r="J34">
            <v>26180</v>
          </cell>
          <cell r="K34">
            <v>870</v>
          </cell>
          <cell r="M34" t="str">
            <v>Coalinga Hospital District</v>
          </cell>
        </row>
        <row r="35">
          <cell r="B35">
            <v>70924</v>
          </cell>
          <cell r="C35">
            <v>1</v>
          </cell>
          <cell r="D35">
            <v>27632534.210000001</v>
          </cell>
          <cell r="E35">
            <v>27632534.210000001</v>
          </cell>
          <cell r="F35">
            <v>17623471</v>
          </cell>
          <cell r="G35">
            <v>1842201</v>
          </cell>
          <cell r="H35">
            <v>19465672</v>
          </cell>
          <cell r="I35">
            <v>14117443</v>
          </cell>
          <cell r="J35">
            <v>5176237</v>
          </cell>
          <cell r="K35">
            <v>171992</v>
          </cell>
          <cell r="M35" t="str">
            <v>Contra Costa County</v>
          </cell>
        </row>
        <row r="36">
          <cell r="B36">
            <v>130699</v>
          </cell>
          <cell r="C36">
            <v>1</v>
          </cell>
          <cell r="D36">
            <v>4416456.2699999996</v>
          </cell>
          <cell r="E36">
            <v>4416456.2699999996</v>
          </cell>
          <cell r="F36">
            <v>2816726</v>
          </cell>
          <cell r="G36">
            <v>294436</v>
          </cell>
          <cell r="H36">
            <v>3111162</v>
          </cell>
          <cell r="I36">
            <v>2238471</v>
          </cell>
          <cell r="J36">
            <v>843543</v>
          </cell>
          <cell r="K36">
            <v>29148</v>
          </cell>
          <cell r="M36" t="str">
            <v>City of El Centro</v>
          </cell>
        </row>
        <row r="37">
          <cell r="B37">
            <v>362041</v>
          </cell>
          <cell r="C37">
            <v>1</v>
          </cell>
          <cell r="D37">
            <v>432667.39</v>
          </cell>
          <cell r="E37">
            <v>432667.39</v>
          </cell>
          <cell r="F37">
            <v>275947</v>
          </cell>
          <cell r="G37">
            <v>28845</v>
          </cell>
          <cell r="H37">
            <v>304792</v>
          </cell>
          <cell r="I37">
            <v>221255</v>
          </cell>
          <cell r="J37">
            <v>80862</v>
          </cell>
          <cell r="K37">
            <v>2675</v>
          </cell>
          <cell r="M37" t="str">
            <v>Hi-Desert Memorial Health Care District</v>
          </cell>
        </row>
        <row r="38">
          <cell r="B38">
            <v>320874</v>
          </cell>
          <cell r="C38">
            <v>1</v>
          </cell>
          <cell r="D38">
            <v>17295.32</v>
          </cell>
          <cell r="E38">
            <v>17295.32</v>
          </cell>
          <cell r="F38">
            <v>11031</v>
          </cell>
          <cell r="G38">
            <v>1153</v>
          </cell>
          <cell r="H38">
            <v>12184</v>
          </cell>
          <cell r="I38">
            <v>55658</v>
          </cell>
          <cell r="J38">
            <v>0</v>
          </cell>
          <cell r="K38">
            <v>-43474</v>
          </cell>
          <cell r="M38" t="str">
            <v>Indian Valley Health Care District</v>
          </cell>
        </row>
        <row r="39">
          <cell r="B39">
            <v>220733</v>
          </cell>
          <cell r="C39">
            <v>1</v>
          </cell>
          <cell r="D39">
            <v>14528.59</v>
          </cell>
          <cell r="E39">
            <v>14528.59</v>
          </cell>
          <cell r="F39">
            <v>9266</v>
          </cell>
          <cell r="G39">
            <v>969</v>
          </cell>
          <cell r="H39">
            <v>10235</v>
          </cell>
          <cell r="I39">
            <v>7424</v>
          </cell>
          <cell r="J39">
            <v>2721</v>
          </cell>
          <cell r="K39">
            <v>90</v>
          </cell>
          <cell r="M39" t="str">
            <v>John C. Fremont Healthcare District</v>
          </cell>
        </row>
        <row r="40">
          <cell r="B40">
            <v>150736</v>
          </cell>
          <cell r="C40">
            <v>1</v>
          </cell>
          <cell r="D40">
            <v>52925019.109999999</v>
          </cell>
          <cell r="E40">
            <v>52925019.109999999</v>
          </cell>
          <cell r="F40">
            <v>33754507</v>
          </cell>
          <cell r="G40">
            <v>3528396</v>
          </cell>
          <cell r="H40">
            <v>37282903</v>
          </cell>
          <cell r="I40">
            <v>26660431</v>
          </cell>
          <cell r="J40">
            <v>10257916</v>
          </cell>
          <cell r="K40">
            <v>364556</v>
          </cell>
          <cell r="M40" t="str">
            <v>Kern County</v>
          </cell>
        </row>
        <row r="41">
          <cell r="B41">
            <v>150737</v>
          </cell>
          <cell r="C41">
            <v>1</v>
          </cell>
          <cell r="D41">
            <v>81322.75</v>
          </cell>
          <cell r="E41">
            <v>81322.75</v>
          </cell>
          <cell r="F41">
            <v>51866</v>
          </cell>
          <cell r="G41">
            <v>5422</v>
          </cell>
          <cell r="H41">
            <v>57288</v>
          </cell>
          <cell r="I41">
            <v>41179</v>
          </cell>
          <cell r="J41">
            <v>15568</v>
          </cell>
          <cell r="K41">
            <v>541</v>
          </cell>
          <cell r="M41" t="str">
            <v>Kern Valley Healthcare District</v>
          </cell>
        </row>
        <row r="42">
          <cell r="B42">
            <v>100745</v>
          </cell>
          <cell r="C42">
            <v>1</v>
          </cell>
          <cell r="D42">
            <v>206896.48</v>
          </cell>
          <cell r="E42">
            <v>206896.48</v>
          </cell>
          <cell r="F42">
            <v>131954</v>
          </cell>
          <cell r="G42">
            <v>13793</v>
          </cell>
          <cell r="H42">
            <v>145747</v>
          </cell>
          <cell r="I42">
            <v>115702</v>
          </cell>
          <cell r="J42">
            <v>29684</v>
          </cell>
          <cell r="K42">
            <v>361</v>
          </cell>
          <cell r="M42" t="str">
            <v>Kingsburg Hospital District</v>
          </cell>
        </row>
        <row r="43">
          <cell r="B43">
            <v>191227</v>
          </cell>
          <cell r="C43">
            <v>1</v>
          </cell>
          <cell r="D43">
            <v>90218361.170000002</v>
          </cell>
          <cell r="E43">
            <v>90218362.170000002</v>
          </cell>
          <cell r="F43">
            <v>57539447</v>
          </cell>
          <cell r="G43">
            <v>6014663</v>
          </cell>
          <cell r="H43">
            <v>63554110</v>
          </cell>
          <cell r="I43">
            <v>46073692</v>
          </cell>
          <cell r="J43">
            <v>16892081.906434644</v>
          </cell>
          <cell r="K43">
            <v>588336.09356535599</v>
          </cell>
          <cell r="M43" t="str">
            <v>Los Angeles County</v>
          </cell>
        </row>
        <row r="44">
          <cell r="B44">
            <v>191261</v>
          </cell>
          <cell r="C44">
            <v>1</v>
          </cell>
          <cell r="D44">
            <v>4060486.14</v>
          </cell>
          <cell r="E44">
            <v>4060485.64</v>
          </cell>
          <cell r="F44">
            <v>2589696</v>
          </cell>
          <cell r="G44">
            <v>270704</v>
          </cell>
          <cell r="H44">
            <v>2860400</v>
          </cell>
          <cell r="I44">
            <v>2074891</v>
          </cell>
          <cell r="J44">
            <v>759077.73510306876</v>
          </cell>
          <cell r="K44">
            <v>26431.264896931243</v>
          </cell>
          <cell r="M44" t="str">
            <v>Los Angeles County</v>
          </cell>
        </row>
        <row r="45">
          <cell r="B45">
            <v>191230</v>
          </cell>
          <cell r="C45">
            <v>1</v>
          </cell>
          <cell r="D45">
            <v>68290977.280000001</v>
          </cell>
          <cell r="E45">
            <v>68290977.280000001</v>
          </cell>
          <cell r="F45">
            <v>43554604</v>
          </cell>
          <cell r="G45">
            <v>4552811</v>
          </cell>
          <cell r="H45">
            <v>48107415</v>
          </cell>
          <cell r="I45">
            <v>32543970</v>
          </cell>
          <cell r="J45">
            <v>15027716.911227537</v>
          </cell>
          <cell r="K45">
            <v>535728.08877246268</v>
          </cell>
          <cell r="M45" t="str">
            <v>Los Angeles County</v>
          </cell>
        </row>
        <row r="46">
          <cell r="B46">
            <v>191231</v>
          </cell>
          <cell r="C46">
            <v>1</v>
          </cell>
          <cell r="D46">
            <v>71844742.939999998</v>
          </cell>
          <cell r="E46">
            <v>71844742.939999998</v>
          </cell>
          <cell r="F46">
            <v>45821124</v>
          </cell>
          <cell r="G46">
            <v>4789733</v>
          </cell>
          <cell r="H46">
            <v>50610857</v>
          </cell>
          <cell r="I46">
            <v>36712343</v>
          </cell>
          <cell r="J46">
            <v>13430845.999503652</v>
          </cell>
          <cell r="K46">
            <v>467668.00049634837</v>
          </cell>
          <cell r="M46" t="str">
            <v>Los Angeles County</v>
          </cell>
        </row>
        <row r="47">
          <cell r="B47">
            <v>191306</v>
          </cell>
          <cell r="C47">
            <v>1</v>
          </cell>
          <cell r="D47">
            <v>43838057.920000002</v>
          </cell>
          <cell r="E47">
            <v>43838057.920000002</v>
          </cell>
          <cell r="F47">
            <v>27959027</v>
          </cell>
          <cell r="G47">
            <v>2922588</v>
          </cell>
          <cell r="H47">
            <v>30881615</v>
          </cell>
          <cell r="I47">
            <v>22338305</v>
          </cell>
          <cell r="J47">
            <v>8255516.7105460633</v>
          </cell>
          <cell r="K47">
            <v>287793.28945393674</v>
          </cell>
          <cell r="M47" t="str">
            <v>Los Angeles County</v>
          </cell>
        </row>
        <row r="48">
          <cell r="B48">
            <v>191228</v>
          </cell>
          <cell r="C48">
            <v>1</v>
          </cell>
          <cell r="D48">
            <v>194702317.88</v>
          </cell>
          <cell r="E48">
            <v>194702317.88</v>
          </cell>
          <cell r="F48">
            <v>124177201</v>
          </cell>
          <cell r="G48">
            <v>12980381</v>
          </cell>
          <cell r="H48">
            <v>137157583</v>
          </cell>
          <cell r="I48">
            <v>99357065</v>
          </cell>
          <cell r="J48">
            <v>36527885.737185031</v>
          </cell>
          <cell r="K48">
            <v>1272632.2628149688</v>
          </cell>
          <cell r="M48" t="str">
            <v>Los Angeles County</v>
          </cell>
        </row>
        <row r="49">
          <cell r="B49">
            <v>450936</v>
          </cell>
          <cell r="C49">
            <v>1</v>
          </cell>
          <cell r="D49">
            <v>188023.23</v>
          </cell>
          <cell r="E49">
            <v>188023.23</v>
          </cell>
          <cell r="F49">
            <v>119917</v>
          </cell>
          <cell r="G49">
            <v>12535</v>
          </cell>
          <cell r="H49">
            <v>132452</v>
          </cell>
          <cell r="I49">
            <v>97990</v>
          </cell>
          <cell r="J49">
            <v>33471</v>
          </cell>
          <cell r="K49">
            <v>991</v>
          </cell>
          <cell r="M49" t="str">
            <v>Mayers Memorial Hospital District</v>
          </cell>
        </row>
        <row r="50">
          <cell r="B50">
            <v>250956</v>
          </cell>
          <cell r="C50">
            <v>1</v>
          </cell>
          <cell r="D50">
            <v>89500.36</v>
          </cell>
          <cell r="E50">
            <v>89500.36</v>
          </cell>
          <cell r="F50">
            <v>57082</v>
          </cell>
          <cell r="G50">
            <v>5967</v>
          </cell>
          <cell r="H50">
            <v>63049</v>
          </cell>
          <cell r="I50">
            <v>45735</v>
          </cell>
          <cell r="J50">
            <v>16757</v>
          </cell>
          <cell r="K50">
            <v>557</v>
          </cell>
          <cell r="M50" t="str">
            <v>Modoc County</v>
          </cell>
        </row>
        <row r="51">
          <cell r="B51">
            <v>334048</v>
          </cell>
          <cell r="C51">
            <v>1</v>
          </cell>
          <cell r="D51">
            <v>2435114.0699999998</v>
          </cell>
          <cell r="E51">
            <v>2435114.0699999998</v>
          </cell>
          <cell r="F51">
            <v>1553067</v>
          </cell>
          <cell r="G51">
            <v>162344</v>
          </cell>
          <cell r="H51">
            <v>1715411</v>
          </cell>
          <cell r="I51">
            <v>1232541</v>
          </cell>
          <cell r="J51">
            <v>466641</v>
          </cell>
          <cell r="K51">
            <v>16229</v>
          </cell>
          <cell r="M51" t="str">
            <v>Valley Health System (District)</v>
          </cell>
        </row>
        <row r="52">
          <cell r="B52">
            <v>361266</v>
          </cell>
          <cell r="C52">
            <v>1</v>
          </cell>
          <cell r="D52">
            <v>46721.4</v>
          </cell>
          <cell r="E52">
            <v>46721.4</v>
          </cell>
          <cell r="F52">
            <v>29798</v>
          </cell>
          <cell r="G52">
            <v>3115</v>
          </cell>
          <cell r="H52">
            <v>32913</v>
          </cell>
          <cell r="I52">
            <v>26786</v>
          </cell>
          <cell r="J52">
            <v>6106</v>
          </cell>
          <cell r="K52">
            <v>21</v>
          </cell>
          <cell r="M52" t="str">
            <v>San Bernardino Mountains Comm Hospital District</v>
          </cell>
        </row>
        <row r="53">
          <cell r="B53">
            <v>274043</v>
          </cell>
          <cell r="C53">
            <v>1</v>
          </cell>
          <cell r="D53">
            <v>9856976.5500000007</v>
          </cell>
          <cell r="E53">
            <v>9856976.5500000007</v>
          </cell>
          <cell r="F53">
            <v>6286580</v>
          </cell>
          <cell r="G53">
            <v>657143</v>
          </cell>
          <cell r="H53">
            <v>6943723</v>
          </cell>
          <cell r="I53">
            <v>1533606</v>
          </cell>
          <cell r="J53">
            <v>2969408</v>
          </cell>
          <cell r="K53">
            <v>2440709</v>
          </cell>
          <cell r="M53" t="str">
            <v>Monterey County</v>
          </cell>
        </row>
        <row r="54">
          <cell r="B54">
            <v>500967</v>
          </cell>
          <cell r="C54">
            <v>1</v>
          </cell>
          <cell r="D54">
            <v>428749.94</v>
          </cell>
          <cell r="E54">
            <v>428749.94</v>
          </cell>
          <cell r="F54">
            <v>273448</v>
          </cell>
          <cell r="G54">
            <v>28584</v>
          </cell>
          <cell r="H54">
            <v>302032</v>
          </cell>
          <cell r="I54">
            <v>217998</v>
          </cell>
          <cell r="J54">
            <v>81268</v>
          </cell>
          <cell r="K54">
            <v>2766</v>
          </cell>
          <cell r="M54" t="str">
            <v>Oak Valley Hospital District</v>
          </cell>
        </row>
        <row r="55">
          <cell r="B55">
            <v>130760</v>
          </cell>
          <cell r="C55">
            <v>1</v>
          </cell>
          <cell r="D55">
            <v>1450769.55</v>
          </cell>
          <cell r="E55">
            <v>1450769.55</v>
          </cell>
          <cell r="F55">
            <v>925271</v>
          </cell>
          <cell r="G55">
            <v>96720</v>
          </cell>
          <cell r="H55">
            <v>1021991</v>
          </cell>
          <cell r="I55">
            <v>741337</v>
          </cell>
          <cell r="J55">
            <v>271638</v>
          </cell>
          <cell r="K55">
            <v>9016</v>
          </cell>
          <cell r="M55" t="str">
            <v>Pioneers Memorial Hospital District</v>
          </cell>
        </row>
        <row r="56">
          <cell r="B56">
            <v>334487</v>
          </cell>
          <cell r="C56">
            <v>1</v>
          </cell>
          <cell r="D56">
            <v>71585546.390000001</v>
          </cell>
          <cell r="E56">
            <v>71585546.390000001</v>
          </cell>
          <cell r="F56">
            <v>45655814</v>
          </cell>
          <cell r="G56">
            <v>4772453</v>
          </cell>
          <cell r="H56">
            <v>50428267</v>
          </cell>
          <cell r="I56">
            <v>34066180</v>
          </cell>
          <cell r="J56">
            <v>3413287</v>
          </cell>
          <cell r="K56">
            <v>12948800</v>
          </cell>
          <cell r="M56" t="str">
            <v>Riverside County</v>
          </cell>
        </row>
        <row r="57">
          <cell r="B57">
            <v>380939</v>
          </cell>
          <cell r="C57">
            <v>1</v>
          </cell>
          <cell r="D57">
            <v>94329643.230000004</v>
          </cell>
          <cell r="E57">
            <v>94329643.230000004</v>
          </cell>
          <cell r="F57">
            <v>60161539</v>
          </cell>
          <cell r="G57">
            <v>6288753</v>
          </cell>
          <cell r="H57">
            <v>66450292</v>
          </cell>
          <cell r="I57">
            <v>48182035</v>
          </cell>
          <cell r="J57">
            <v>17680110</v>
          </cell>
          <cell r="K57">
            <v>588147</v>
          </cell>
          <cell r="M57" t="str">
            <v>City and County of San Francisco</v>
          </cell>
        </row>
        <row r="58">
          <cell r="B58">
            <v>391010</v>
          </cell>
          <cell r="C58">
            <v>1</v>
          </cell>
          <cell r="D58">
            <v>31344413.879999999</v>
          </cell>
          <cell r="E58">
            <v>31344413.879999999</v>
          </cell>
          <cell r="F58">
            <v>19990833</v>
          </cell>
          <cell r="G58">
            <v>2089664</v>
          </cell>
          <cell r="H58">
            <v>22080497</v>
          </cell>
          <cell r="I58">
            <v>15809473</v>
          </cell>
          <cell r="J58">
            <v>6056979</v>
          </cell>
          <cell r="K58">
            <v>214045</v>
          </cell>
          <cell r="M58" t="str">
            <v>San Joaquin County</v>
          </cell>
        </row>
        <row r="59">
          <cell r="B59">
            <v>400511</v>
          </cell>
          <cell r="C59">
            <v>1</v>
          </cell>
          <cell r="D59">
            <v>2961183.8</v>
          </cell>
          <cell r="E59">
            <v>2961184.8</v>
          </cell>
          <cell r="F59">
            <v>1888584</v>
          </cell>
          <cell r="G59">
            <v>197416</v>
          </cell>
          <cell r="H59">
            <v>2086000</v>
          </cell>
          <cell r="I59">
            <v>1513152</v>
          </cell>
          <cell r="J59">
            <v>554442</v>
          </cell>
          <cell r="K59">
            <v>18406</v>
          </cell>
          <cell r="M59" t="str">
            <v>San Luis Obispo County</v>
          </cell>
        </row>
        <row r="60">
          <cell r="B60">
            <v>410782</v>
          </cell>
          <cell r="C60">
            <v>1</v>
          </cell>
          <cell r="D60">
            <v>15714351.640000001</v>
          </cell>
          <cell r="E60">
            <v>15714351.640000001</v>
          </cell>
          <cell r="F60">
            <v>10022296</v>
          </cell>
          <cell r="G60">
            <v>1047642</v>
          </cell>
          <cell r="H60">
            <v>11069938</v>
          </cell>
          <cell r="I60">
            <v>7725801.9999999991</v>
          </cell>
          <cell r="J60">
            <v>3218263</v>
          </cell>
          <cell r="K60">
            <v>125873.00000000093</v>
          </cell>
          <cell r="M60" t="str">
            <v>San Mateo County</v>
          </cell>
        </row>
        <row r="61">
          <cell r="B61">
            <v>424002</v>
          </cell>
          <cell r="C61">
            <v>1</v>
          </cell>
          <cell r="D61">
            <v>297520.96999999997</v>
          </cell>
          <cell r="E61">
            <v>297520.96999999997</v>
          </cell>
          <cell r="F61">
            <v>189753</v>
          </cell>
          <cell r="G61">
            <v>19835</v>
          </cell>
          <cell r="H61">
            <v>209588</v>
          </cell>
          <cell r="I61">
            <v>152097</v>
          </cell>
          <cell r="J61">
            <v>59712</v>
          </cell>
          <cell r="K61">
            <v>-2221</v>
          </cell>
          <cell r="M61" t="str">
            <v xml:space="preserve">Santa Barbara County Mental Health </v>
          </cell>
        </row>
        <row r="62">
          <cell r="B62">
            <v>430883</v>
          </cell>
          <cell r="C62">
            <v>1</v>
          </cell>
          <cell r="D62">
            <v>128282772.91</v>
          </cell>
          <cell r="E62">
            <v>128282772.91</v>
          </cell>
          <cell r="F62">
            <v>81816158</v>
          </cell>
          <cell r="G62">
            <v>8552334</v>
          </cell>
          <cell r="H62">
            <v>90368492</v>
          </cell>
          <cell r="I62">
            <v>65458628</v>
          </cell>
          <cell r="J62">
            <v>24103889</v>
          </cell>
          <cell r="K62">
            <v>805975</v>
          </cell>
          <cell r="M62" t="str">
            <v>Santa Clara County</v>
          </cell>
        </row>
        <row r="63">
          <cell r="B63">
            <v>124004</v>
          </cell>
          <cell r="C63">
            <v>1</v>
          </cell>
          <cell r="D63">
            <v>106334.07</v>
          </cell>
          <cell r="E63">
            <v>106334.07</v>
          </cell>
          <cell r="F63">
            <v>67818</v>
          </cell>
          <cell r="G63">
            <v>7089</v>
          </cell>
          <cell r="H63">
            <v>74907</v>
          </cell>
          <cell r="I63">
            <v>54359</v>
          </cell>
          <cell r="J63">
            <v>21342</v>
          </cell>
          <cell r="K63">
            <v>-794</v>
          </cell>
          <cell r="M63" t="str">
            <v>Humboldt County Mental Health</v>
          </cell>
        </row>
        <row r="64">
          <cell r="B64">
            <v>451019</v>
          </cell>
          <cell r="C64">
            <v>1</v>
          </cell>
          <cell r="D64">
            <v>104912.76</v>
          </cell>
          <cell r="E64">
            <v>104912.76</v>
          </cell>
          <cell r="F64">
            <v>66911</v>
          </cell>
          <cell r="G64">
            <v>6994</v>
          </cell>
          <cell r="H64">
            <v>73905</v>
          </cell>
          <cell r="I64">
            <v>43240</v>
          </cell>
          <cell r="J64">
            <v>18956</v>
          </cell>
          <cell r="K64">
            <v>11709</v>
          </cell>
          <cell r="M64" t="str">
            <v>Shasta County Mental Health</v>
          </cell>
        </row>
        <row r="65">
          <cell r="B65">
            <v>100797</v>
          </cell>
          <cell r="C65">
            <v>1</v>
          </cell>
          <cell r="D65">
            <v>645673.27</v>
          </cell>
          <cell r="E65">
            <v>645673.27</v>
          </cell>
          <cell r="F65">
            <v>411797</v>
          </cell>
          <cell r="G65">
            <v>43046</v>
          </cell>
          <cell r="H65">
            <v>454843</v>
          </cell>
          <cell r="I65">
            <v>334592</v>
          </cell>
          <cell r="J65">
            <v>116669</v>
          </cell>
          <cell r="K65">
            <v>3582</v>
          </cell>
          <cell r="M65" t="str">
            <v>Sierra Kings Health Care District</v>
          </cell>
        </row>
        <row r="66">
          <cell r="B66">
            <v>461024</v>
          </cell>
          <cell r="C66">
            <v>1</v>
          </cell>
          <cell r="D66">
            <v>0</v>
          </cell>
          <cell r="E66">
            <v>0</v>
          </cell>
          <cell r="F66">
            <v>0</v>
          </cell>
          <cell r="G66">
            <v>0</v>
          </cell>
          <cell r="H66">
            <v>0</v>
          </cell>
          <cell r="I66">
            <v>0</v>
          </cell>
          <cell r="J66">
            <v>0</v>
          </cell>
          <cell r="K66">
            <v>0</v>
          </cell>
          <cell r="M66" t="str">
            <v>Sierra Valley Hospital District</v>
          </cell>
        </row>
        <row r="67">
          <cell r="B67">
            <v>141338</v>
          </cell>
          <cell r="C67">
            <v>1</v>
          </cell>
          <cell r="D67">
            <v>0</v>
          </cell>
          <cell r="E67">
            <v>0</v>
          </cell>
          <cell r="F67">
            <v>0</v>
          </cell>
          <cell r="G67">
            <v>0</v>
          </cell>
          <cell r="H67">
            <v>0</v>
          </cell>
          <cell r="I67">
            <v>0</v>
          </cell>
          <cell r="J67">
            <v>0</v>
          </cell>
          <cell r="K67">
            <v>0</v>
          </cell>
          <cell r="M67" t="str">
            <v>Southern Inyo County Health Care District</v>
          </cell>
        </row>
        <row r="68">
          <cell r="B68">
            <v>250955</v>
          </cell>
          <cell r="C68">
            <v>1</v>
          </cell>
          <cell r="D68">
            <v>0</v>
          </cell>
          <cell r="E68">
            <v>0</v>
          </cell>
          <cell r="F68">
            <v>0</v>
          </cell>
          <cell r="G68">
            <v>0</v>
          </cell>
          <cell r="H68">
            <v>0</v>
          </cell>
          <cell r="I68">
            <v>0</v>
          </cell>
          <cell r="J68">
            <v>0</v>
          </cell>
          <cell r="K68">
            <v>0</v>
          </cell>
          <cell r="M68" t="str">
            <v>Surprise Valley Hospital District</v>
          </cell>
        </row>
        <row r="69">
          <cell r="B69">
            <v>150808</v>
          </cell>
          <cell r="C69">
            <v>1</v>
          </cell>
          <cell r="D69">
            <v>24926.73</v>
          </cell>
          <cell r="E69">
            <v>24926.73</v>
          </cell>
          <cell r="F69">
            <v>15898</v>
          </cell>
          <cell r="G69">
            <v>1662</v>
          </cell>
          <cell r="H69">
            <v>17560</v>
          </cell>
          <cell r="I69">
            <v>12738</v>
          </cell>
          <cell r="J69">
            <v>4667</v>
          </cell>
          <cell r="K69">
            <v>155</v>
          </cell>
          <cell r="M69" t="str">
            <v>Tehachapi Valley Hospital District</v>
          </cell>
        </row>
        <row r="70">
          <cell r="B70">
            <v>531059</v>
          </cell>
          <cell r="C70">
            <v>1</v>
          </cell>
          <cell r="D70">
            <v>31257.48</v>
          </cell>
          <cell r="E70">
            <v>31258.48</v>
          </cell>
          <cell r="F70">
            <v>19936</v>
          </cell>
          <cell r="G70">
            <v>2084</v>
          </cell>
          <cell r="H70">
            <v>22020</v>
          </cell>
          <cell r="I70">
            <v>15972</v>
          </cell>
          <cell r="J70">
            <v>5854</v>
          </cell>
          <cell r="K70">
            <v>194</v>
          </cell>
          <cell r="M70" t="str">
            <v>County of Trinity</v>
          </cell>
        </row>
        <row r="71">
          <cell r="B71">
            <v>540816</v>
          </cell>
          <cell r="C71">
            <v>1</v>
          </cell>
          <cell r="D71">
            <v>1438424.59</v>
          </cell>
          <cell r="E71">
            <v>1438424.59</v>
          </cell>
          <cell r="F71">
            <v>917398</v>
          </cell>
          <cell r="G71">
            <v>95897</v>
          </cell>
          <cell r="H71">
            <v>1013295</v>
          </cell>
          <cell r="I71">
            <v>554912</v>
          </cell>
          <cell r="J71">
            <v>0</v>
          </cell>
          <cell r="K71">
            <v>458383</v>
          </cell>
          <cell r="M71" t="str">
            <v>Tulare Local Health Care District</v>
          </cell>
        </row>
        <row r="72">
          <cell r="B72">
            <v>551061</v>
          </cell>
          <cell r="C72">
            <v>1</v>
          </cell>
          <cell r="D72">
            <v>566610.31999999995</v>
          </cell>
          <cell r="E72">
            <v>566610.31999999995</v>
          </cell>
          <cell r="F72">
            <v>361373</v>
          </cell>
          <cell r="G72">
            <v>37775</v>
          </cell>
          <cell r="H72">
            <v>399148</v>
          </cell>
          <cell r="I72">
            <v>579598</v>
          </cell>
          <cell r="J72">
            <v>0</v>
          </cell>
          <cell r="K72">
            <v>-180450</v>
          </cell>
          <cell r="M72" t="str">
            <v>County of Tuolumne</v>
          </cell>
        </row>
        <row r="73">
          <cell r="B73">
            <v>190930</v>
          </cell>
          <cell r="C73">
            <v>1</v>
          </cell>
          <cell r="D73">
            <v>78103.06</v>
          </cell>
          <cell r="E73">
            <v>78103.06</v>
          </cell>
          <cell r="F73">
            <v>49813</v>
          </cell>
          <cell r="G73">
            <v>5207</v>
          </cell>
          <cell r="H73">
            <v>55020</v>
          </cell>
          <cell r="I73">
            <v>39928</v>
          </cell>
          <cell r="J73">
            <v>12983.344663388323</v>
          </cell>
          <cell r="K73">
            <v>2108.6553366116768</v>
          </cell>
          <cell r="M73" t="str">
            <v>UC Regents</v>
          </cell>
        </row>
        <row r="74">
          <cell r="B74">
            <v>341006</v>
          </cell>
          <cell r="C74">
            <v>1</v>
          </cell>
          <cell r="D74">
            <v>38739783.609999999</v>
          </cell>
          <cell r="E74">
            <v>38739783.609999999</v>
          </cell>
          <cell r="F74">
            <v>24707451</v>
          </cell>
          <cell r="G74">
            <v>2582697</v>
          </cell>
          <cell r="H74">
            <v>27290148</v>
          </cell>
          <cell r="I74">
            <v>19005267</v>
          </cell>
          <cell r="J74">
            <v>7878377.5800125757</v>
          </cell>
          <cell r="K74">
            <v>406503.41998742428</v>
          </cell>
          <cell r="M74" t="str">
            <v>UC Regents</v>
          </cell>
        </row>
        <row r="75">
          <cell r="B75">
            <v>301279</v>
          </cell>
          <cell r="C75">
            <v>1</v>
          </cell>
          <cell r="D75">
            <v>59863787.18</v>
          </cell>
          <cell r="E75">
            <v>59863787.18</v>
          </cell>
          <cell r="F75">
            <v>38179913</v>
          </cell>
          <cell r="G75">
            <v>3990989</v>
          </cell>
          <cell r="H75">
            <v>42170902</v>
          </cell>
          <cell r="I75">
            <v>19366242</v>
          </cell>
          <cell r="J75">
            <v>21640150.365180921</v>
          </cell>
          <cell r="K75">
            <v>1164509.6348190792</v>
          </cell>
          <cell r="M75" t="str">
            <v>UC Regents</v>
          </cell>
        </row>
        <row r="76">
          <cell r="B76">
            <v>370782</v>
          </cell>
          <cell r="C76">
            <v>1</v>
          </cell>
          <cell r="D76">
            <v>50682026.600000001</v>
          </cell>
          <cell r="E76">
            <v>50682026.600000001</v>
          </cell>
          <cell r="F76">
            <v>32323972</v>
          </cell>
          <cell r="G76">
            <v>3378861</v>
          </cell>
          <cell r="H76">
            <v>35702833</v>
          </cell>
          <cell r="I76">
            <v>25688990</v>
          </cell>
          <cell r="J76">
            <v>9526267.7101431154</v>
          </cell>
          <cell r="K76">
            <v>487575.28985688463</v>
          </cell>
          <cell r="M76" t="str">
            <v>UC Regents</v>
          </cell>
        </row>
        <row r="77">
          <cell r="B77">
            <v>560481</v>
          </cell>
          <cell r="C77">
            <v>1</v>
          </cell>
          <cell r="D77">
            <v>27651265.850000001</v>
          </cell>
          <cell r="E77">
            <v>27651265.850000001</v>
          </cell>
          <cell r="F77">
            <v>17635418</v>
          </cell>
          <cell r="G77">
            <v>1843450</v>
          </cell>
          <cell r="H77">
            <v>19478868</v>
          </cell>
          <cell r="I77">
            <v>14146689</v>
          </cell>
          <cell r="J77">
            <v>5161895</v>
          </cell>
          <cell r="K77">
            <v>170284</v>
          </cell>
          <cell r="M77" t="str">
            <v>Ventura County</v>
          </cell>
        </row>
        <row r="78">
          <cell r="B78">
            <v>370673</v>
          </cell>
          <cell r="C78">
            <v>2</v>
          </cell>
          <cell r="D78">
            <v>4285910.1900000004</v>
          </cell>
          <cell r="E78">
            <v>0</v>
          </cell>
          <cell r="F78">
            <v>0</v>
          </cell>
          <cell r="G78">
            <v>0</v>
          </cell>
          <cell r="H78">
            <v>0</v>
          </cell>
          <cell r="I78">
            <v>0</v>
          </cell>
          <cell r="J78">
            <v>0</v>
          </cell>
          <cell r="K78">
            <v>0</v>
          </cell>
          <cell r="M78" t="str">
            <v>N/A</v>
          </cell>
        </row>
        <row r="79">
          <cell r="B79">
            <v>204019</v>
          </cell>
          <cell r="C79">
            <v>2</v>
          </cell>
          <cell r="D79">
            <v>7787738.7800000003</v>
          </cell>
          <cell r="E79">
            <v>0</v>
          </cell>
          <cell r="F79">
            <v>0</v>
          </cell>
          <cell r="G79">
            <v>0</v>
          </cell>
          <cell r="H79">
            <v>0</v>
          </cell>
          <cell r="I79">
            <v>0</v>
          </cell>
          <cell r="J79">
            <v>0</v>
          </cell>
          <cell r="K79">
            <v>0</v>
          </cell>
          <cell r="M79" t="str">
            <v>N/A</v>
          </cell>
        </row>
        <row r="80">
          <cell r="B80">
            <v>10776</v>
          </cell>
          <cell r="C80">
            <v>2</v>
          </cell>
          <cell r="D80">
            <v>5378043.1699999999</v>
          </cell>
          <cell r="E80">
            <v>0</v>
          </cell>
          <cell r="F80">
            <v>0</v>
          </cell>
          <cell r="G80">
            <v>0</v>
          </cell>
          <cell r="H80">
            <v>0</v>
          </cell>
          <cell r="I80">
            <v>0</v>
          </cell>
          <cell r="J80">
            <v>0</v>
          </cell>
          <cell r="K80">
            <v>0</v>
          </cell>
          <cell r="M80" t="str">
            <v>N/A</v>
          </cell>
        </row>
        <row r="81">
          <cell r="B81">
            <v>190170</v>
          </cell>
          <cell r="C81">
            <v>2</v>
          </cell>
          <cell r="D81">
            <v>10075053.210000001</v>
          </cell>
          <cell r="E81">
            <v>0</v>
          </cell>
          <cell r="F81">
            <v>0</v>
          </cell>
          <cell r="G81">
            <v>0</v>
          </cell>
          <cell r="H81">
            <v>0</v>
          </cell>
          <cell r="I81">
            <v>0</v>
          </cell>
          <cell r="J81">
            <v>0</v>
          </cell>
          <cell r="K81">
            <v>0</v>
          </cell>
          <cell r="M81" t="str">
            <v>N/A</v>
          </cell>
        </row>
        <row r="82">
          <cell r="B82">
            <v>300032</v>
          </cell>
          <cell r="C82">
            <v>2</v>
          </cell>
          <cell r="D82">
            <v>3059540.42</v>
          </cell>
          <cell r="E82">
            <v>0</v>
          </cell>
          <cell r="F82">
            <v>0</v>
          </cell>
          <cell r="G82">
            <v>0</v>
          </cell>
          <cell r="H82">
            <v>0</v>
          </cell>
          <cell r="I82">
            <v>0</v>
          </cell>
          <cell r="J82">
            <v>0</v>
          </cell>
          <cell r="K82">
            <v>0</v>
          </cell>
          <cell r="M82" t="str">
            <v>N/A</v>
          </cell>
        </row>
        <row r="83">
          <cell r="B83">
            <v>434040</v>
          </cell>
          <cell r="C83">
            <v>2</v>
          </cell>
          <cell r="D83">
            <v>4243231.34</v>
          </cell>
          <cell r="E83">
            <v>0</v>
          </cell>
          <cell r="F83">
            <v>0</v>
          </cell>
          <cell r="G83">
            <v>0</v>
          </cell>
          <cell r="H83">
            <v>0</v>
          </cell>
          <cell r="I83">
            <v>0</v>
          </cell>
          <cell r="J83">
            <v>0</v>
          </cell>
          <cell r="K83">
            <v>0</v>
          </cell>
          <cell r="M83" t="str">
            <v>N/A</v>
          </cell>
        </row>
        <row r="84">
          <cell r="B84">
            <v>196168</v>
          </cell>
          <cell r="C84">
            <v>2</v>
          </cell>
          <cell r="D84">
            <v>3829760.61</v>
          </cell>
          <cell r="E84">
            <v>0</v>
          </cell>
          <cell r="F84">
            <v>0</v>
          </cell>
          <cell r="G84">
            <v>0</v>
          </cell>
          <cell r="H84">
            <v>0</v>
          </cell>
          <cell r="I84">
            <v>0</v>
          </cell>
          <cell r="J84">
            <v>0</v>
          </cell>
          <cell r="K84">
            <v>0</v>
          </cell>
          <cell r="M84" t="str">
            <v>N/A</v>
          </cell>
        </row>
        <row r="85">
          <cell r="B85">
            <v>190017</v>
          </cell>
          <cell r="C85">
            <v>3</v>
          </cell>
          <cell r="D85">
            <v>1299384.8799999999</v>
          </cell>
          <cell r="E85">
            <v>0</v>
          </cell>
          <cell r="F85">
            <v>0</v>
          </cell>
          <cell r="G85">
            <v>0</v>
          </cell>
          <cell r="H85">
            <v>0</v>
          </cell>
          <cell r="I85">
            <v>0</v>
          </cell>
          <cell r="J85">
            <v>0</v>
          </cell>
          <cell r="K85">
            <v>0</v>
          </cell>
          <cell r="M85" t="str">
            <v>N/A</v>
          </cell>
        </row>
        <row r="86">
          <cell r="B86">
            <v>301097</v>
          </cell>
          <cell r="C86">
            <v>3</v>
          </cell>
          <cell r="D86">
            <v>554091.21</v>
          </cell>
          <cell r="E86">
            <v>0</v>
          </cell>
          <cell r="F86">
            <v>0</v>
          </cell>
          <cell r="G86">
            <v>0</v>
          </cell>
          <cell r="H86">
            <v>0</v>
          </cell>
          <cell r="I86">
            <v>0</v>
          </cell>
          <cell r="J86">
            <v>0</v>
          </cell>
          <cell r="K86">
            <v>0</v>
          </cell>
          <cell r="M86" t="str">
            <v>N/A</v>
          </cell>
        </row>
        <row r="87">
          <cell r="B87">
            <v>190045</v>
          </cell>
          <cell r="C87">
            <v>3</v>
          </cell>
          <cell r="D87">
            <v>0</v>
          </cell>
          <cell r="E87">
            <v>0</v>
          </cell>
          <cell r="F87">
            <v>0</v>
          </cell>
          <cell r="G87">
            <v>0</v>
          </cell>
          <cell r="H87">
            <v>0</v>
          </cell>
          <cell r="I87">
            <v>0</v>
          </cell>
          <cell r="J87">
            <v>0</v>
          </cell>
          <cell r="K87">
            <v>0</v>
          </cell>
          <cell r="M87" t="str">
            <v>N/A</v>
          </cell>
        </row>
        <row r="88">
          <cell r="B88">
            <v>190066</v>
          </cell>
          <cell r="C88">
            <v>3</v>
          </cell>
          <cell r="D88">
            <v>2718878.19</v>
          </cell>
          <cell r="E88">
            <v>0</v>
          </cell>
          <cell r="F88">
            <v>0</v>
          </cell>
          <cell r="G88">
            <v>0</v>
          </cell>
          <cell r="H88">
            <v>0</v>
          </cell>
          <cell r="I88">
            <v>0</v>
          </cell>
          <cell r="J88">
            <v>0</v>
          </cell>
          <cell r="K88">
            <v>0</v>
          </cell>
          <cell r="M88" t="str">
            <v>N/A</v>
          </cell>
        </row>
        <row r="89">
          <cell r="B89">
            <v>190081</v>
          </cell>
          <cell r="C89">
            <v>3</v>
          </cell>
          <cell r="D89">
            <v>1744226.77</v>
          </cell>
          <cell r="E89">
            <v>0</v>
          </cell>
          <cell r="F89">
            <v>0</v>
          </cell>
          <cell r="G89">
            <v>0</v>
          </cell>
          <cell r="H89">
            <v>0</v>
          </cell>
          <cell r="I89">
            <v>0</v>
          </cell>
          <cell r="J89">
            <v>0</v>
          </cell>
          <cell r="K89">
            <v>0</v>
          </cell>
          <cell r="M89" t="str">
            <v>N/A</v>
          </cell>
        </row>
        <row r="90">
          <cell r="B90">
            <v>190020</v>
          </cell>
          <cell r="C90">
            <v>3</v>
          </cell>
          <cell r="D90">
            <v>0</v>
          </cell>
          <cell r="E90">
            <v>0</v>
          </cell>
          <cell r="F90">
            <v>0</v>
          </cell>
          <cell r="G90">
            <v>0</v>
          </cell>
          <cell r="H90">
            <v>0</v>
          </cell>
          <cell r="I90">
            <v>0</v>
          </cell>
          <cell r="J90">
            <v>0</v>
          </cell>
          <cell r="K90">
            <v>0</v>
          </cell>
          <cell r="M90" t="str">
            <v>N/A</v>
          </cell>
        </row>
        <row r="91">
          <cell r="B91">
            <v>342392</v>
          </cell>
          <cell r="C91">
            <v>3</v>
          </cell>
          <cell r="D91">
            <v>18101.009999999998</v>
          </cell>
          <cell r="E91">
            <v>0</v>
          </cell>
          <cell r="F91">
            <v>0</v>
          </cell>
          <cell r="G91">
            <v>0</v>
          </cell>
          <cell r="H91">
            <v>0</v>
          </cell>
          <cell r="I91">
            <v>0</v>
          </cell>
          <cell r="J91">
            <v>0</v>
          </cell>
          <cell r="K91">
            <v>0</v>
          </cell>
          <cell r="M91" t="str">
            <v>N/A</v>
          </cell>
        </row>
        <row r="92">
          <cell r="B92">
            <v>190125</v>
          </cell>
          <cell r="C92">
            <v>3</v>
          </cell>
          <cell r="D92">
            <v>14995426.76</v>
          </cell>
          <cell r="E92">
            <v>0</v>
          </cell>
          <cell r="F92">
            <v>0</v>
          </cell>
          <cell r="G92">
            <v>0</v>
          </cell>
          <cell r="H92">
            <v>0</v>
          </cell>
          <cell r="I92">
            <v>0</v>
          </cell>
          <cell r="J92">
            <v>0</v>
          </cell>
          <cell r="K92">
            <v>0</v>
          </cell>
          <cell r="M92" t="str">
            <v>N/A</v>
          </cell>
        </row>
        <row r="93">
          <cell r="B93">
            <v>481015</v>
          </cell>
          <cell r="C93">
            <v>3</v>
          </cell>
          <cell r="D93">
            <v>51528.63</v>
          </cell>
          <cell r="E93">
            <v>0</v>
          </cell>
          <cell r="F93">
            <v>0</v>
          </cell>
          <cell r="G93">
            <v>0</v>
          </cell>
          <cell r="H93">
            <v>0</v>
          </cell>
          <cell r="I93">
            <v>0</v>
          </cell>
          <cell r="J93">
            <v>0</v>
          </cell>
          <cell r="K93">
            <v>0</v>
          </cell>
          <cell r="M93" t="str">
            <v>N/A</v>
          </cell>
        </row>
        <row r="94">
          <cell r="B94">
            <v>364050</v>
          </cell>
          <cell r="C94">
            <v>3</v>
          </cell>
          <cell r="D94">
            <v>100748.42</v>
          </cell>
          <cell r="E94">
            <v>0</v>
          </cell>
          <cell r="F94">
            <v>0</v>
          </cell>
          <cell r="G94">
            <v>0</v>
          </cell>
          <cell r="H94">
            <v>0</v>
          </cell>
          <cell r="I94">
            <v>0</v>
          </cell>
          <cell r="J94">
            <v>0</v>
          </cell>
          <cell r="K94">
            <v>0</v>
          </cell>
          <cell r="M94" t="str">
            <v>N/A</v>
          </cell>
        </row>
        <row r="95">
          <cell r="B95">
            <v>104008</v>
          </cell>
          <cell r="C95">
            <v>3</v>
          </cell>
          <cell r="D95">
            <v>29427.37</v>
          </cell>
          <cell r="E95">
            <v>0</v>
          </cell>
          <cell r="F95">
            <v>0</v>
          </cell>
          <cell r="G95">
            <v>0</v>
          </cell>
          <cell r="H95">
            <v>0</v>
          </cell>
          <cell r="I95">
            <v>0</v>
          </cell>
          <cell r="J95">
            <v>0</v>
          </cell>
          <cell r="K95">
            <v>0</v>
          </cell>
          <cell r="M95" t="str">
            <v>N/A</v>
          </cell>
        </row>
        <row r="96">
          <cell r="B96">
            <v>160787</v>
          </cell>
          <cell r="C96">
            <v>3</v>
          </cell>
          <cell r="D96">
            <v>2442768.44</v>
          </cell>
          <cell r="E96">
            <v>0</v>
          </cell>
          <cell r="F96">
            <v>0</v>
          </cell>
          <cell r="G96">
            <v>0</v>
          </cell>
          <cell r="H96">
            <v>0</v>
          </cell>
          <cell r="I96">
            <v>0</v>
          </cell>
          <cell r="J96">
            <v>0</v>
          </cell>
          <cell r="K96">
            <v>0</v>
          </cell>
          <cell r="M96" t="str">
            <v>N/A</v>
          </cell>
        </row>
        <row r="97">
          <cell r="B97">
            <v>190163</v>
          </cell>
          <cell r="C97">
            <v>3</v>
          </cell>
          <cell r="D97">
            <v>159804.25</v>
          </cell>
          <cell r="E97">
            <v>0</v>
          </cell>
          <cell r="F97">
            <v>0</v>
          </cell>
          <cell r="G97">
            <v>0</v>
          </cell>
          <cell r="H97">
            <v>0</v>
          </cell>
          <cell r="I97">
            <v>0</v>
          </cell>
          <cell r="J97">
            <v>0</v>
          </cell>
          <cell r="K97">
            <v>0</v>
          </cell>
          <cell r="M97" t="str">
            <v>N/A</v>
          </cell>
        </row>
        <row r="98">
          <cell r="B98">
            <v>304113</v>
          </cell>
          <cell r="C98">
            <v>3</v>
          </cell>
          <cell r="D98">
            <v>153691.39000000001</v>
          </cell>
          <cell r="E98">
            <v>0</v>
          </cell>
          <cell r="F98">
            <v>0</v>
          </cell>
          <cell r="G98">
            <v>0</v>
          </cell>
          <cell r="H98">
            <v>0</v>
          </cell>
          <cell r="I98">
            <v>0</v>
          </cell>
          <cell r="J98">
            <v>0</v>
          </cell>
          <cell r="K98">
            <v>0</v>
          </cell>
          <cell r="M98" t="str">
            <v>N/A</v>
          </cell>
        </row>
        <row r="99">
          <cell r="B99">
            <v>190636</v>
          </cell>
          <cell r="C99">
            <v>3</v>
          </cell>
          <cell r="D99">
            <v>5227938.57</v>
          </cell>
          <cell r="E99">
            <v>0</v>
          </cell>
          <cell r="F99">
            <v>0</v>
          </cell>
          <cell r="G99">
            <v>0</v>
          </cell>
          <cell r="H99">
            <v>0</v>
          </cell>
          <cell r="I99">
            <v>0</v>
          </cell>
          <cell r="J99">
            <v>0</v>
          </cell>
          <cell r="K99">
            <v>0</v>
          </cell>
          <cell r="M99" t="str">
            <v>N/A</v>
          </cell>
        </row>
        <row r="100">
          <cell r="B100">
            <v>190661</v>
          </cell>
          <cell r="C100">
            <v>3</v>
          </cell>
          <cell r="D100">
            <v>4583437.68</v>
          </cell>
          <cell r="E100">
            <v>0</v>
          </cell>
          <cell r="F100">
            <v>0</v>
          </cell>
          <cell r="G100">
            <v>0</v>
          </cell>
          <cell r="H100">
            <v>0</v>
          </cell>
          <cell r="I100">
            <v>0</v>
          </cell>
          <cell r="J100">
            <v>0</v>
          </cell>
          <cell r="K100">
            <v>0</v>
          </cell>
          <cell r="M100" t="str">
            <v>N/A</v>
          </cell>
        </row>
        <row r="101">
          <cell r="B101">
            <v>190176</v>
          </cell>
          <cell r="C101">
            <v>3</v>
          </cell>
          <cell r="D101">
            <v>390429.33</v>
          </cell>
          <cell r="E101">
            <v>0</v>
          </cell>
          <cell r="F101">
            <v>0</v>
          </cell>
          <cell r="G101">
            <v>0</v>
          </cell>
          <cell r="H101">
            <v>0</v>
          </cell>
          <cell r="I101">
            <v>0</v>
          </cell>
          <cell r="J101">
            <v>0</v>
          </cell>
          <cell r="K101">
            <v>0</v>
          </cell>
          <cell r="M101" t="str">
            <v>N/A</v>
          </cell>
        </row>
        <row r="102">
          <cell r="B102">
            <v>190766</v>
          </cell>
          <cell r="C102">
            <v>3</v>
          </cell>
          <cell r="D102">
            <v>0</v>
          </cell>
          <cell r="E102">
            <v>0</v>
          </cell>
          <cell r="F102">
            <v>0</v>
          </cell>
          <cell r="G102">
            <v>0</v>
          </cell>
          <cell r="H102">
            <v>0</v>
          </cell>
          <cell r="I102">
            <v>0</v>
          </cell>
          <cell r="J102">
            <v>0</v>
          </cell>
          <cell r="K102">
            <v>0</v>
          </cell>
          <cell r="M102" t="str">
            <v>N/A</v>
          </cell>
        </row>
        <row r="103">
          <cell r="B103">
            <v>301258</v>
          </cell>
          <cell r="C103">
            <v>3</v>
          </cell>
          <cell r="D103">
            <v>6234742.5</v>
          </cell>
          <cell r="E103">
            <v>0</v>
          </cell>
          <cell r="F103">
            <v>0</v>
          </cell>
          <cell r="G103">
            <v>0</v>
          </cell>
          <cell r="H103">
            <v>0</v>
          </cell>
          <cell r="I103">
            <v>0</v>
          </cell>
          <cell r="J103">
            <v>0</v>
          </cell>
          <cell r="K103">
            <v>0</v>
          </cell>
          <cell r="M103" t="str">
            <v>N/A</v>
          </cell>
        </row>
        <row r="104">
          <cell r="B104">
            <v>190184</v>
          </cell>
          <cell r="C104">
            <v>3</v>
          </cell>
          <cell r="D104">
            <v>126347.67</v>
          </cell>
          <cell r="E104">
            <v>0</v>
          </cell>
          <cell r="F104">
            <v>0</v>
          </cell>
          <cell r="G104">
            <v>0</v>
          </cell>
          <cell r="H104">
            <v>0</v>
          </cell>
          <cell r="I104">
            <v>0</v>
          </cell>
          <cell r="J104">
            <v>0</v>
          </cell>
          <cell r="K104">
            <v>0</v>
          </cell>
          <cell r="M104" t="str">
            <v>N/A</v>
          </cell>
        </row>
        <row r="105">
          <cell r="B105">
            <v>301155</v>
          </cell>
          <cell r="C105">
            <v>3</v>
          </cell>
          <cell r="D105">
            <v>1722543.3</v>
          </cell>
          <cell r="E105">
            <v>0</v>
          </cell>
          <cell r="F105">
            <v>0</v>
          </cell>
          <cell r="G105">
            <v>0</v>
          </cell>
          <cell r="H105">
            <v>0</v>
          </cell>
          <cell r="I105">
            <v>0</v>
          </cell>
          <cell r="J105">
            <v>0</v>
          </cell>
          <cell r="K105">
            <v>0</v>
          </cell>
          <cell r="M105" t="str">
            <v>N/A</v>
          </cell>
        </row>
        <row r="106">
          <cell r="B106">
            <v>190197</v>
          </cell>
          <cell r="C106">
            <v>3</v>
          </cell>
          <cell r="D106">
            <v>7913970.6500000004</v>
          </cell>
          <cell r="E106">
            <v>0</v>
          </cell>
          <cell r="F106">
            <v>0</v>
          </cell>
          <cell r="G106">
            <v>0</v>
          </cell>
          <cell r="H106">
            <v>0</v>
          </cell>
          <cell r="I106">
            <v>0</v>
          </cell>
          <cell r="J106">
            <v>0</v>
          </cell>
          <cell r="K106">
            <v>0</v>
          </cell>
          <cell r="M106" t="str">
            <v>N/A</v>
          </cell>
        </row>
        <row r="107">
          <cell r="B107">
            <v>361323</v>
          </cell>
          <cell r="C107">
            <v>3</v>
          </cell>
          <cell r="D107">
            <v>10846961.050000001</v>
          </cell>
          <cell r="E107">
            <v>0</v>
          </cell>
          <cell r="F107">
            <v>0</v>
          </cell>
          <cell r="G107">
            <v>0</v>
          </cell>
          <cell r="H107">
            <v>0</v>
          </cell>
          <cell r="I107">
            <v>0</v>
          </cell>
          <cell r="J107">
            <v>0</v>
          </cell>
          <cell r="K107">
            <v>0</v>
          </cell>
          <cell r="M107" t="str">
            <v>N/A</v>
          </cell>
        </row>
        <row r="108">
          <cell r="B108">
            <v>190230</v>
          </cell>
          <cell r="C108">
            <v>3</v>
          </cell>
          <cell r="D108">
            <v>2128090.79</v>
          </cell>
          <cell r="E108">
            <v>0</v>
          </cell>
          <cell r="F108">
            <v>0</v>
          </cell>
          <cell r="G108">
            <v>0</v>
          </cell>
          <cell r="H108">
            <v>0</v>
          </cell>
          <cell r="I108">
            <v>0</v>
          </cell>
          <cell r="J108">
            <v>0</v>
          </cell>
          <cell r="K108">
            <v>0</v>
          </cell>
          <cell r="M108" t="str">
            <v>N/A</v>
          </cell>
        </row>
        <row r="109">
          <cell r="B109">
            <v>150706</v>
          </cell>
          <cell r="C109">
            <v>3</v>
          </cell>
          <cell r="D109">
            <v>1726839.52</v>
          </cell>
          <cell r="E109">
            <v>0</v>
          </cell>
          <cell r="F109">
            <v>0</v>
          </cell>
          <cell r="G109">
            <v>0</v>
          </cell>
          <cell r="H109">
            <v>0</v>
          </cell>
          <cell r="I109">
            <v>0</v>
          </cell>
          <cell r="J109">
            <v>0</v>
          </cell>
          <cell r="K109">
            <v>0</v>
          </cell>
          <cell r="M109" t="str">
            <v>N/A</v>
          </cell>
        </row>
        <row r="110">
          <cell r="B110">
            <v>190857</v>
          </cell>
          <cell r="C110">
            <v>3</v>
          </cell>
          <cell r="D110">
            <v>41310.57</v>
          </cell>
          <cell r="E110">
            <v>0</v>
          </cell>
          <cell r="F110">
            <v>0</v>
          </cell>
          <cell r="G110">
            <v>0</v>
          </cell>
          <cell r="H110">
            <v>0</v>
          </cell>
          <cell r="I110">
            <v>0</v>
          </cell>
          <cell r="J110">
            <v>0</v>
          </cell>
          <cell r="K110">
            <v>0</v>
          </cell>
          <cell r="M110" t="str">
            <v>N/A</v>
          </cell>
        </row>
        <row r="111">
          <cell r="B111">
            <v>500852</v>
          </cell>
          <cell r="C111">
            <v>3</v>
          </cell>
          <cell r="D111">
            <v>5404732.3099999996</v>
          </cell>
          <cell r="E111">
            <v>0</v>
          </cell>
          <cell r="F111">
            <v>0</v>
          </cell>
          <cell r="G111">
            <v>0</v>
          </cell>
          <cell r="H111">
            <v>0</v>
          </cell>
          <cell r="I111">
            <v>0</v>
          </cell>
          <cell r="J111">
            <v>0</v>
          </cell>
          <cell r="K111">
            <v>0</v>
          </cell>
          <cell r="M111" t="str">
            <v>N/A</v>
          </cell>
        </row>
        <row r="112">
          <cell r="B112">
            <v>240853</v>
          </cell>
          <cell r="C112">
            <v>3</v>
          </cell>
          <cell r="D112">
            <v>4444.33</v>
          </cell>
          <cell r="E112">
            <v>0</v>
          </cell>
          <cell r="F112">
            <v>0</v>
          </cell>
          <cell r="G112">
            <v>0</v>
          </cell>
          <cell r="H112">
            <v>0</v>
          </cell>
          <cell r="I112">
            <v>0</v>
          </cell>
          <cell r="J112">
            <v>0</v>
          </cell>
          <cell r="K112">
            <v>0</v>
          </cell>
          <cell r="M112" t="str">
            <v>N/A</v>
          </cell>
        </row>
        <row r="113">
          <cell r="B113">
            <v>190256</v>
          </cell>
          <cell r="C113">
            <v>3</v>
          </cell>
          <cell r="D113">
            <v>2723512.68</v>
          </cell>
          <cell r="E113">
            <v>0</v>
          </cell>
          <cell r="F113">
            <v>0</v>
          </cell>
          <cell r="G113">
            <v>0</v>
          </cell>
          <cell r="H113">
            <v>0</v>
          </cell>
          <cell r="I113">
            <v>0</v>
          </cell>
          <cell r="J113">
            <v>0</v>
          </cell>
          <cell r="K113">
            <v>0</v>
          </cell>
          <cell r="M113" t="str">
            <v>N/A</v>
          </cell>
        </row>
        <row r="114">
          <cell r="B114">
            <v>190328</v>
          </cell>
          <cell r="C114">
            <v>3</v>
          </cell>
          <cell r="D114">
            <v>1301300.48</v>
          </cell>
          <cell r="E114">
            <v>0</v>
          </cell>
          <cell r="F114">
            <v>0</v>
          </cell>
          <cell r="G114">
            <v>0</v>
          </cell>
          <cell r="H114">
            <v>0</v>
          </cell>
          <cell r="I114">
            <v>0</v>
          </cell>
          <cell r="J114">
            <v>0</v>
          </cell>
          <cell r="K114">
            <v>0</v>
          </cell>
          <cell r="M114" t="str">
            <v>N/A</v>
          </cell>
        </row>
        <row r="115">
          <cell r="B115">
            <v>301175</v>
          </cell>
          <cell r="C115">
            <v>3</v>
          </cell>
          <cell r="D115">
            <v>3029872.15</v>
          </cell>
          <cell r="E115">
            <v>0</v>
          </cell>
          <cell r="F115">
            <v>0</v>
          </cell>
          <cell r="G115">
            <v>0</v>
          </cell>
          <cell r="H115">
            <v>0</v>
          </cell>
          <cell r="I115">
            <v>0</v>
          </cell>
          <cell r="J115">
            <v>0</v>
          </cell>
          <cell r="K115">
            <v>0</v>
          </cell>
          <cell r="M115" t="str">
            <v>N/A</v>
          </cell>
        </row>
        <row r="116">
          <cell r="B116">
            <v>301283</v>
          </cell>
          <cell r="C116">
            <v>3</v>
          </cell>
          <cell r="D116">
            <v>7339066.9100000001</v>
          </cell>
          <cell r="E116">
            <v>0</v>
          </cell>
          <cell r="F116">
            <v>0</v>
          </cell>
          <cell r="G116">
            <v>0</v>
          </cell>
          <cell r="H116">
            <v>0</v>
          </cell>
          <cell r="I116">
            <v>0</v>
          </cell>
          <cell r="J116">
            <v>0</v>
          </cell>
          <cell r="K116">
            <v>0</v>
          </cell>
          <cell r="M116" t="str">
            <v>N/A</v>
          </cell>
        </row>
        <row r="117">
          <cell r="B117">
            <v>190315</v>
          </cell>
          <cell r="C117">
            <v>3</v>
          </cell>
          <cell r="D117">
            <v>5059139.38</v>
          </cell>
          <cell r="E117">
            <v>0</v>
          </cell>
          <cell r="F117">
            <v>0</v>
          </cell>
          <cell r="G117">
            <v>0</v>
          </cell>
          <cell r="H117">
            <v>0</v>
          </cell>
          <cell r="I117">
            <v>0</v>
          </cell>
          <cell r="J117">
            <v>0</v>
          </cell>
          <cell r="K117">
            <v>0</v>
          </cell>
          <cell r="M117" t="str">
            <v>N/A</v>
          </cell>
        </row>
        <row r="118">
          <cell r="B118">
            <v>190317</v>
          </cell>
          <cell r="C118">
            <v>3</v>
          </cell>
          <cell r="D118">
            <v>76784.91</v>
          </cell>
          <cell r="E118">
            <v>0</v>
          </cell>
          <cell r="F118">
            <v>0</v>
          </cell>
          <cell r="G118">
            <v>0</v>
          </cell>
          <cell r="H118">
            <v>0</v>
          </cell>
          <cell r="I118">
            <v>0</v>
          </cell>
          <cell r="J118">
            <v>0</v>
          </cell>
          <cell r="K118">
            <v>0</v>
          </cell>
          <cell r="M118" t="str">
            <v>N/A</v>
          </cell>
        </row>
        <row r="119">
          <cell r="B119">
            <v>270777</v>
          </cell>
          <cell r="C119">
            <v>3</v>
          </cell>
          <cell r="D119">
            <v>238440.22</v>
          </cell>
          <cell r="E119">
            <v>0</v>
          </cell>
          <cell r="F119">
            <v>0</v>
          </cell>
          <cell r="G119">
            <v>0</v>
          </cell>
          <cell r="H119">
            <v>0</v>
          </cell>
          <cell r="I119">
            <v>0</v>
          </cell>
          <cell r="J119">
            <v>0</v>
          </cell>
          <cell r="K119">
            <v>0</v>
          </cell>
          <cell r="M119" t="str">
            <v>N/A</v>
          </cell>
        </row>
        <row r="120">
          <cell r="B120">
            <v>150775</v>
          </cell>
          <cell r="C120">
            <v>3</v>
          </cell>
          <cell r="D120">
            <v>1690376.16</v>
          </cell>
          <cell r="E120">
            <v>0</v>
          </cell>
          <cell r="F120">
            <v>0</v>
          </cell>
          <cell r="G120">
            <v>0</v>
          </cell>
          <cell r="H120">
            <v>0</v>
          </cell>
          <cell r="I120">
            <v>0</v>
          </cell>
          <cell r="J120">
            <v>0</v>
          </cell>
          <cell r="K120">
            <v>0</v>
          </cell>
          <cell r="M120" t="str">
            <v>N/A</v>
          </cell>
        </row>
        <row r="121">
          <cell r="B121">
            <v>190352</v>
          </cell>
          <cell r="C121">
            <v>3</v>
          </cell>
          <cell r="D121">
            <v>3921537.35</v>
          </cell>
          <cell r="E121">
            <v>0</v>
          </cell>
          <cell r="F121">
            <v>0</v>
          </cell>
          <cell r="G121">
            <v>0</v>
          </cell>
          <cell r="H121">
            <v>0</v>
          </cell>
          <cell r="I121">
            <v>0</v>
          </cell>
          <cell r="J121">
            <v>0</v>
          </cell>
          <cell r="K121">
            <v>0</v>
          </cell>
          <cell r="M121" t="str">
            <v>N/A</v>
          </cell>
        </row>
        <row r="122">
          <cell r="B122">
            <v>304159</v>
          </cell>
          <cell r="C122">
            <v>3</v>
          </cell>
          <cell r="D122">
            <v>8073.78</v>
          </cell>
          <cell r="E122">
            <v>0</v>
          </cell>
          <cell r="F122">
            <v>0</v>
          </cell>
          <cell r="G122">
            <v>0</v>
          </cell>
          <cell r="H122">
            <v>0</v>
          </cell>
          <cell r="I122">
            <v>0</v>
          </cell>
          <cell r="J122">
            <v>0</v>
          </cell>
          <cell r="K122">
            <v>0</v>
          </cell>
          <cell r="M122" t="str">
            <v>N/A</v>
          </cell>
        </row>
        <row r="123">
          <cell r="B123">
            <v>190380</v>
          </cell>
          <cell r="C123">
            <v>3</v>
          </cell>
          <cell r="D123">
            <v>550175.91</v>
          </cell>
          <cell r="E123">
            <v>0</v>
          </cell>
          <cell r="F123">
            <v>0</v>
          </cell>
          <cell r="G123">
            <v>0</v>
          </cell>
          <cell r="H123">
            <v>0</v>
          </cell>
          <cell r="I123">
            <v>0</v>
          </cell>
          <cell r="J123">
            <v>0</v>
          </cell>
          <cell r="K123">
            <v>0</v>
          </cell>
          <cell r="M123" t="str">
            <v>N/A</v>
          </cell>
        </row>
        <row r="124">
          <cell r="B124">
            <v>331216</v>
          </cell>
          <cell r="C124">
            <v>3</v>
          </cell>
          <cell r="D124">
            <v>3168121.75</v>
          </cell>
          <cell r="E124">
            <v>0</v>
          </cell>
          <cell r="F124">
            <v>0</v>
          </cell>
          <cell r="G124">
            <v>0</v>
          </cell>
          <cell r="H124">
            <v>0</v>
          </cell>
          <cell r="I124">
            <v>0</v>
          </cell>
          <cell r="J124">
            <v>0</v>
          </cell>
          <cell r="K124">
            <v>0</v>
          </cell>
          <cell r="M124" t="str">
            <v>N/A</v>
          </cell>
        </row>
        <row r="125">
          <cell r="B125">
            <v>190150</v>
          </cell>
          <cell r="C125">
            <v>3</v>
          </cell>
          <cell r="D125">
            <v>107575.19</v>
          </cell>
          <cell r="E125">
            <v>0</v>
          </cell>
          <cell r="F125">
            <v>0</v>
          </cell>
          <cell r="G125">
            <v>0</v>
          </cell>
          <cell r="H125">
            <v>0</v>
          </cell>
          <cell r="I125">
            <v>0</v>
          </cell>
          <cell r="J125">
            <v>0</v>
          </cell>
          <cell r="K125">
            <v>0</v>
          </cell>
          <cell r="M125" t="str">
            <v>N/A</v>
          </cell>
        </row>
        <row r="126">
          <cell r="B126">
            <v>190468</v>
          </cell>
          <cell r="C126">
            <v>3</v>
          </cell>
          <cell r="D126">
            <v>66956.27</v>
          </cell>
          <cell r="E126">
            <v>0</v>
          </cell>
          <cell r="F126">
            <v>0</v>
          </cell>
          <cell r="G126">
            <v>0</v>
          </cell>
          <cell r="H126">
            <v>0</v>
          </cell>
          <cell r="I126">
            <v>0</v>
          </cell>
          <cell r="J126">
            <v>0</v>
          </cell>
          <cell r="K126">
            <v>0</v>
          </cell>
          <cell r="M126" t="str">
            <v>N/A</v>
          </cell>
        </row>
        <row r="127">
          <cell r="B127">
            <v>361246</v>
          </cell>
          <cell r="C127">
            <v>3</v>
          </cell>
          <cell r="D127">
            <v>14790301.949999999</v>
          </cell>
          <cell r="E127">
            <v>0</v>
          </cell>
          <cell r="F127">
            <v>0</v>
          </cell>
          <cell r="G127">
            <v>0</v>
          </cell>
          <cell r="H127">
            <v>0</v>
          </cell>
          <cell r="I127">
            <v>0</v>
          </cell>
          <cell r="J127">
            <v>0</v>
          </cell>
          <cell r="K127">
            <v>0</v>
          </cell>
          <cell r="M127" t="str">
            <v>N/A</v>
          </cell>
        </row>
        <row r="128">
          <cell r="B128">
            <v>190198</v>
          </cell>
          <cell r="C128">
            <v>3</v>
          </cell>
          <cell r="D128">
            <v>4319385.8899999997</v>
          </cell>
          <cell r="E128">
            <v>0</v>
          </cell>
          <cell r="F128">
            <v>0</v>
          </cell>
          <cell r="G128">
            <v>0</v>
          </cell>
          <cell r="H128">
            <v>0</v>
          </cell>
          <cell r="I128">
            <v>0</v>
          </cell>
          <cell r="J128">
            <v>0</v>
          </cell>
          <cell r="K128">
            <v>0</v>
          </cell>
          <cell r="M128" t="str">
            <v>N/A</v>
          </cell>
        </row>
        <row r="129">
          <cell r="B129">
            <v>190854</v>
          </cell>
          <cell r="C129">
            <v>3</v>
          </cell>
          <cell r="D129">
            <v>6850669.7400000002</v>
          </cell>
          <cell r="E129">
            <v>0</v>
          </cell>
          <cell r="F129">
            <v>0</v>
          </cell>
          <cell r="G129">
            <v>0</v>
          </cell>
          <cell r="H129">
            <v>0</v>
          </cell>
          <cell r="I129">
            <v>0</v>
          </cell>
          <cell r="J129">
            <v>0</v>
          </cell>
          <cell r="K129">
            <v>0</v>
          </cell>
          <cell r="M129" t="str">
            <v>N/A</v>
          </cell>
        </row>
        <row r="130">
          <cell r="B130">
            <v>190521</v>
          </cell>
          <cell r="C130">
            <v>3</v>
          </cell>
          <cell r="D130">
            <v>2649407.2000000002</v>
          </cell>
          <cell r="E130">
            <v>0</v>
          </cell>
          <cell r="F130">
            <v>0</v>
          </cell>
          <cell r="G130">
            <v>0</v>
          </cell>
          <cell r="H130">
            <v>0</v>
          </cell>
          <cell r="I130">
            <v>0</v>
          </cell>
          <cell r="J130">
            <v>0</v>
          </cell>
          <cell r="K130">
            <v>0</v>
          </cell>
          <cell r="M130" t="str">
            <v>N/A</v>
          </cell>
        </row>
        <row r="131">
          <cell r="B131">
            <v>340951</v>
          </cell>
          <cell r="C131">
            <v>3</v>
          </cell>
          <cell r="D131">
            <v>1183447.74</v>
          </cell>
          <cell r="E131">
            <v>0</v>
          </cell>
          <cell r="F131">
            <v>0</v>
          </cell>
          <cell r="G131">
            <v>0</v>
          </cell>
          <cell r="H131">
            <v>0</v>
          </cell>
          <cell r="I131">
            <v>0</v>
          </cell>
          <cell r="J131">
            <v>0</v>
          </cell>
          <cell r="K131">
            <v>0</v>
          </cell>
          <cell r="M131" t="str">
            <v>N/A</v>
          </cell>
        </row>
        <row r="132">
          <cell r="B132">
            <v>190524</v>
          </cell>
          <cell r="C132">
            <v>3</v>
          </cell>
          <cell r="D132">
            <v>3728180.99</v>
          </cell>
          <cell r="E132">
            <v>0</v>
          </cell>
          <cell r="F132">
            <v>0</v>
          </cell>
          <cell r="G132">
            <v>0</v>
          </cell>
          <cell r="H132">
            <v>0</v>
          </cell>
          <cell r="I132">
            <v>0</v>
          </cell>
          <cell r="J132">
            <v>0</v>
          </cell>
          <cell r="K132">
            <v>0</v>
          </cell>
          <cell r="M132" t="str">
            <v>N/A</v>
          </cell>
        </row>
        <row r="133">
          <cell r="B133">
            <v>500954</v>
          </cell>
          <cell r="C133">
            <v>3</v>
          </cell>
          <cell r="D133">
            <v>20184.150000000001</v>
          </cell>
          <cell r="E133">
            <v>0</v>
          </cell>
          <cell r="F133">
            <v>0</v>
          </cell>
          <cell r="G133">
            <v>0</v>
          </cell>
          <cell r="H133">
            <v>0</v>
          </cell>
          <cell r="I133">
            <v>0</v>
          </cell>
          <cell r="J133">
            <v>0</v>
          </cell>
          <cell r="K133">
            <v>0</v>
          </cell>
          <cell r="M133" t="str">
            <v>N/A</v>
          </cell>
        </row>
        <row r="134">
          <cell r="B134">
            <v>190541</v>
          </cell>
          <cell r="C134">
            <v>3</v>
          </cell>
          <cell r="D134">
            <v>96300.3</v>
          </cell>
          <cell r="E134">
            <v>0</v>
          </cell>
          <cell r="F134">
            <v>0</v>
          </cell>
          <cell r="G134">
            <v>0</v>
          </cell>
          <cell r="H134">
            <v>0</v>
          </cell>
          <cell r="I134">
            <v>0</v>
          </cell>
          <cell r="J134">
            <v>0</v>
          </cell>
          <cell r="K134">
            <v>0</v>
          </cell>
          <cell r="M134" t="str">
            <v>N/A</v>
          </cell>
        </row>
        <row r="135">
          <cell r="B135">
            <v>190547</v>
          </cell>
          <cell r="C135">
            <v>3</v>
          </cell>
          <cell r="D135">
            <v>3261263.73</v>
          </cell>
          <cell r="E135">
            <v>0</v>
          </cell>
          <cell r="F135">
            <v>0</v>
          </cell>
          <cell r="G135">
            <v>0</v>
          </cell>
          <cell r="H135">
            <v>0</v>
          </cell>
          <cell r="I135">
            <v>0</v>
          </cell>
          <cell r="J135">
            <v>0</v>
          </cell>
          <cell r="K135">
            <v>0</v>
          </cell>
          <cell r="M135" t="str">
            <v>N/A</v>
          </cell>
        </row>
        <row r="136">
          <cell r="B136">
            <v>190810</v>
          </cell>
          <cell r="C136">
            <v>3</v>
          </cell>
          <cell r="D136">
            <v>2620194.8199999998</v>
          </cell>
          <cell r="E136">
            <v>0</v>
          </cell>
          <cell r="F136">
            <v>0</v>
          </cell>
          <cell r="G136">
            <v>0</v>
          </cell>
          <cell r="H136">
            <v>0</v>
          </cell>
          <cell r="I136">
            <v>0</v>
          </cell>
          <cell r="J136">
            <v>0</v>
          </cell>
          <cell r="K136">
            <v>0</v>
          </cell>
          <cell r="M136" t="str">
            <v>N/A</v>
          </cell>
        </row>
        <row r="137">
          <cell r="B137">
            <v>560501</v>
          </cell>
          <cell r="C137">
            <v>3</v>
          </cell>
          <cell r="D137">
            <v>5025.7700000000004</v>
          </cell>
          <cell r="E137">
            <v>0</v>
          </cell>
          <cell r="F137">
            <v>0</v>
          </cell>
          <cell r="G137">
            <v>0</v>
          </cell>
          <cell r="H137">
            <v>0</v>
          </cell>
          <cell r="I137">
            <v>0</v>
          </cell>
          <cell r="J137">
            <v>0</v>
          </cell>
          <cell r="K137">
            <v>0</v>
          </cell>
          <cell r="M137" t="str">
            <v>N/A</v>
          </cell>
        </row>
        <row r="138">
          <cell r="B138">
            <v>301242</v>
          </cell>
          <cell r="C138">
            <v>3</v>
          </cell>
          <cell r="D138">
            <v>217040.15</v>
          </cell>
          <cell r="E138">
            <v>0</v>
          </cell>
          <cell r="F138">
            <v>0</v>
          </cell>
          <cell r="G138">
            <v>0</v>
          </cell>
          <cell r="H138">
            <v>0</v>
          </cell>
          <cell r="I138">
            <v>0</v>
          </cell>
          <cell r="J138">
            <v>0</v>
          </cell>
          <cell r="K138">
            <v>0</v>
          </cell>
          <cell r="M138" t="str">
            <v>N/A</v>
          </cell>
        </row>
        <row r="139">
          <cell r="B139">
            <v>190581</v>
          </cell>
          <cell r="C139">
            <v>3</v>
          </cell>
          <cell r="D139">
            <v>116727.64</v>
          </cell>
          <cell r="E139">
            <v>0</v>
          </cell>
          <cell r="F139">
            <v>0</v>
          </cell>
          <cell r="G139">
            <v>0</v>
          </cell>
          <cell r="H139">
            <v>0</v>
          </cell>
          <cell r="I139">
            <v>0</v>
          </cell>
          <cell r="J139">
            <v>0</v>
          </cell>
          <cell r="K139">
            <v>0</v>
          </cell>
          <cell r="M139" t="str">
            <v>N/A</v>
          </cell>
        </row>
        <row r="140">
          <cell r="B140">
            <v>190307</v>
          </cell>
          <cell r="C140">
            <v>3</v>
          </cell>
          <cell r="D140">
            <v>3300710.5</v>
          </cell>
          <cell r="E140">
            <v>0</v>
          </cell>
          <cell r="F140">
            <v>0</v>
          </cell>
          <cell r="G140">
            <v>0</v>
          </cell>
          <cell r="H140">
            <v>0</v>
          </cell>
          <cell r="I140">
            <v>0</v>
          </cell>
          <cell r="J140">
            <v>0</v>
          </cell>
          <cell r="K140">
            <v>0</v>
          </cell>
          <cell r="M140" t="str">
            <v>N/A</v>
          </cell>
        </row>
        <row r="141">
          <cell r="B141">
            <v>190587</v>
          </cell>
          <cell r="C141">
            <v>3</v>
          </cell>
          <cell r="D141">
            <v>2257585.21</v>
          </cell>
          <cell r="E141">
            <v>0</v>
          </cell>
          <cell r="F141">
            <v>0</v>
          </cell>
          <cell r="G141">
            <v>0</v>
          </cell>
          <cell r="H141">
            <v>0</v>
          </cell>
          <cell r="I141">
            <v>0</v>
          </cell>
          <cell r="J141">
            <v>0</v>
          </cell>
          <cell r="K141">
            <v>0</v>
          </cell>
          <cell r="M141" t="str">
            <v>N/A</v>
          </cell>
        </row>
        <row r="142">
          <cell r="B142">
            <v>190696</v>
          </cell>
          <cell r="C142">
            <v>3</v>
          </cell>
          <cell r="D142">
            <v>5100158.01</v>
          </cell>
          <cell r="E142">
            <v>0</v>
          </cell>
          <cell r="F142">
            <v>0</v>
          </cell>
          <cell r="G142">
            <v>0</v>
          </cell>
          <cell r="H142">
            <v>0</v>
          </cell>
          <cell r="I142">
            <v>0</v>
          </cell>
          <cell r="J142">
            <v>0</v>
          </cell>
          <cell r="K142">
            <v>0</v>
          </cell>
          <cell r="M142" t="str">
            <v>N/A</v>
          </cell>
        </row>
        <row r="143">
          <cell r="B143">
            <v>370759</v>
          </cell>
          <cell r="C143">
            <v>3</v>
          </cell>
          <cell r="D143">
            <v>5402391.29</v>
          </cell>
          <cell r="E143">
            <v>0</v>
          </cell>
          <cell r="F143">
            <v>0</v>
          </cell>
          <cell r="G143">
            <v>0</v>
          </cell>
          <cell r="H143">
            <v>0</v>
          </cell>
          <cell r="I143">
            <v>0</v>
          </cell>
          <cell r="J143">
            <v>0</v>
          </cell>
          <cell r="K143">
            <v>0</v>
          </cell>
          <cell r="M143" t="str">
            <v>N/A</v>
          </cell>
        </row>
        <row r="144">
          <cell r="B144">
            <v>331293</v>
          </cell>
          <cell r="C144">
            <v>3</v>
          </cell>
          <cell r="D144">
            <v>1860589.95</v>
          </cell>
          <cell r="E144">
            <v>0</v>
          </cell>
          <cell r="F144">
            <v>0</v>
          </cell>
          <cell r="G144">
            <v>0</v>
          </cell>
          <cell r="H144">
            <v>0</v>
          </cell>
          <cell r="I144">
            <v>0</v>
          </cell>
          <cell r="J144">
            <v>0</v>
          </cell>
          <cell r="K144">
            <v>0</v>
          </cell>
          <cell r="M144" t="str">
            <v>N/A</v>
          </cell>
        </row>
        <row r="145">
          <cell r="B145">
            <v>190605</v>
          </cell>
          <cell r="C145">
            <v>3</v>
          </cell>
          <cell r="D145">
            <v>0</v>
          </cell>
          <cell r="E145">
            <v>0</v>
          </cell>
          <cell r="F145">
            <v>0</v>
          </cell>
          <cell r="G145">
            <v>0</v>
          </cell>
          <cell r="H145">
            <v>0</v>
          </cell>
          <cell r="I145">
            <v>0</v>
          </cell>
          <cell r="J145">
            <v>0</v>
          </cell>
          <cell r="K145">
            <v>0</v>
          </cell>
          <cell r="M145" t="str">
            <v>N/A</v>
          </cell>
        </row>
        <row r="146">
          <cell r="B146">
            <v>190630</v>
          </cell>
          <cell r="C146">
            <v>3</v>
          </cell>
          <cell r="D146">
            <v>5344088.42</v>
          </cell>
          <cell r="E146">
            <v>0</v>
          </cell>
          <cell r="F146">
            <v>0</v>
          </cell>
          <cell r="G146">
            <v>0</v>
          </cell>
          <cell r="H146">
            <v>0</v>
          </cell>
          <cell r="I146">
            <v>0</v>
          </cell>
          <cell r="J146">
            <v>0</v>
          </cell>
          <cell r="K146">
            <v>0</v>
          </cell>
          <cell r="M146" t="str">
            <v>N/A</v>
          </cell>
        </row>
        <row r="147">
          <cell r="B147">
            <v>190382</v>
          </cell>
          <cell r="C147">
            <v>3</v>
          </cell>
          <cell r="D147">
            <v>15515604.060000001</v>
          </cell>
          <cell r="E147">
            <v>0</v>
          </cell>
          <cell r="F147">
            <v>0</v>
          </cell>
          <cell r="G147">
            <v>0</v>
          </cell>
          <cell r="H147">
            <v>0</v>
          </cell>
          <cell r="I147">
            <v>0</v>
          </cell>
          <cell r="J147">
            <v>0</v>
          </cell>
          <cell r="K147">
            <v>0</v>
          </cell>
          <cell r="M147" t="str">
            <v>N/A</v>
          </cell>
        </row>
        <row r="148">
          <cell r="B148">
            <v>171049</v>
          </cell>
          <cell r="C148">
            <v>3</v>
          </cell>
          <cell r="D148">
            <v>142407.48000000001</v>
          </cell>
          <cell r="E148">
            <v>0</v>
          </cell>
          <cell r="F148">
            <v>0</v>
          </cell>
          <cell r="G148">
            <v>0</v>
          </cell>
          <cell r="H148">
            <v>0</v>
          </cell>
          <cell r="I148">
            <v>0</v>
          </cell>
          <cell r="J148">
            <v>0</v>
          </cell>
          <cell r="K148">
            <v>0</v>
          </cell>
          <cell r="M148" t="str">
            <v>N/A</v>
          </cell>
        </row>
        <row r="149">
          <cell r="B149">
            <v>430705</v>
          </cell>
          <cell r="C149">
            <v>3</v>
          </cell>
          <cell r="D149">
            <v>2199129.9700000002</v>
          </cell>
          <cell r="E149">
            <v>0</v>
          </cell>
          <cell r="F149">
            <v>0</v>
          </cell>
          <cell r="G149">
            <v>0</v>
          </cell>
          <cell r="H149">
            <v>0</v>
          </cell>
          <cell r="I149">
            <v>0</v>
          </cell>
          <cell r="J149">
            <v>0</v>
          </cell>
          <cell r="K149">
            <v>0</v>
          </cell>
          <cell r="M149" t="str">
            <v>N/A</v>
          </cell>
        </row>
        <row r="150">
          <cell r="B150">
            <v>190366</v>
          </cell>
          <cell r="C150">
            <v>3</v>
          </cell>
          <cell r="D150">
            <v>2864690.22</v>
          </cell>
          <cell r="E150">
            <v>0</v>
          </cell>
          <cell r="F150">
            <v>0</v>
          </cell>
          <cell r="G150">
            <v>0</v>
          </cell>
          <cell r="H150">
            <v>0</v>
          </cell>
          <cell r="I150">
            <v>0</v>
          </cell>
          <cell r="J150">
            <v>0</v>
          </cell>
          <cell r="K150">
            <v>0</v>
          </cell>
          <cell r="M150" t="str">
            <v>N/A</v>
          </cell>
        </row>
        <row r="151">
          <cell r="B151">
            <v>190673</v>
          </cell>
          <cell r="C151">
            <v>3</v>
          </cell>
          <cell r="D151">
            <v>249748.51</v>
          </cell>
          <cell r="E151">
            <v>0</v>
          </cell>
          <cell r="F151">
            <v>0</v>
          </cell>
          <cell r="G151">
            <v>0</v>
          </cell>
          <cell r="H151">
            <v>0</v>
          </cell>
          <cell r="I151">
            <v>0</v>
          </cell>
          <cell r="J151">
            <v>0</v>
          </cell>
          <cell r="K151">
            <v>0</v>
          </cell>
          <cell r="M151" t="str">
            <v>N/A</v>
          </cell>
        </row>
        <row r="152">
          <cell r="B152">
            <v>190680</v>
          </cell>
          <cell r="C152">
            <v>3</v>
          </cell>
          <cell r="D152">
            <v>1071340.57</v>
          </cell>
          <cell r="E152">
            <v>0</v>
          </cell>
          <cell r="F152">
            <v>0</v>
          </cell>
          <cell r="G152">
            <v>0</v>
          </cell>
          <cell r="H152">
            <v>0</v>
          </cell>
          <cell r="I152">
            <v>0</v>
          </cell>
          <cell r="J152">
            <v>0</v>
          </cell>
          <cell r="K152">
            <v>0</v>
          </cell>
          <cell r="M152" t="str">
            <v>N/A</v>
          </cell>
        </row>
        <row r="153">
          <cell r="B153">
            <v>190681</v>
          </cell>
          <cell r="C153">
            <v>3</v>
          </cell>
          <cell r="D153">
            <v>2448.2800000000002</v>
          </cell>
          <cell r="E153">
            <v>0</v>
          </cell>
          <cell r="F153">
            <v>0</v>
          </cell>
          <cell r="G153">
            <v>0</v>
          </cell>
          <cell r="H153">
            <v>0</v>
          </cell>
          <cell r="I153">
            <v>0</v>
          </cell>
          <cell r="J153">
            <v>0</v>
          </cell>
          <cell r="K153">
            <v>0</v>
          </cell>
          <cell r="M153" t="str">
            <v>N/A</v>
          </cell>
        </row>
        <row r="154">
          <cell r="B154">
            <v>301314</v>
          </cell>
          <cell r="C154">
            <v>3</v>
          </cell>
          <cell r="D154">
            <v>4083921.76</v>
          </cell>
          <cell r="E154">
            <v>0</v>
          </cell>
          <cell r="F154">
            <v>0</v>
          </cell>
          <cell r="G154">
            <v>0</v>
          </cell>
          <cell r="H154">
            <v>0</v>
          </cell>
          <cell r="I154">
            <v>0</v>
          </cell>
          <cell r="J154">
            <v>0</v>
          </cell>
          <cell r="K154">
            <v>0</v>
          </cell>
          <cell r="M154" t="str">
            <v>N/A</v>
          </cell>
        </row>
        <row r="155">
          <cell r="B155">
            <v>190685</v>
          </cell>
          <cell r="C155">
            <v>3</v>
          </cell>
          <cell r="D155">
            <v>1541279.02</v>
          </cell>
          <cell r="E155">
            <v>0</v>
          </cell>
          <cell r="F155">
            <v>0</v>
          </cell>
          <cell r="G155">
            <v>0</v>
          </cell>
          <cell r="H155">
            <v>0</v>
          </cell>
          <cell r="I155">
            <v>0</v>
          </cell>
          <cell r="J155">
            <v>0</v>
          </cell>
          <cell r="K155">
            <v>0</v>
          </cell>
          <cell r="M155" t="str">
            <v>N/A</v>
          </cell>
        </row>
        <row r="156">
          <cell r="B156">
            <v>190691</v>
          </cell>
          <cell r="C156">
            <v>3</v>
          </cell>
          <cell r="D156">
            <v>218560.19</v>
          </cell>
          <cell r="E156">
            <v>0</v>
          </cell>
          <cell r="F156">
            <v>0</v>
          </cell>
          <cell r="G156">
            <v>0</v>
          </cell>
          <cell r="H156">
            <v>0</v>
          </cell>
          <cell r="I156">
            <v>0</v>
          </cell>
          <cell r="J156">
            <v>0</v>
          </cell>
          <cell r="K156">
            <v>0</v>
          </cell>
          <cell r="M156" t="str">
            <v>N/A</v>
          </cell>
        </row>
        <row r="157">
          <cell r="B157">
            <v>370658</v>
          </cell>
          <cell r="C157">
            <v>3</v>
          </cell>
          <cell r="D157">
            <v>2995690.06</v>
          </cell>
          <cell r="E157">
            <v>0</v>
          </cell>
          <cell r="F157">
            <v>0</v>
          </cell>
          <cell r="G157">
            <v>0</v>
          </cell>
          <cell r="H157">
            <v>0</v>
          </cell>
          <cell r="I157">
            <v>0</v>
          </cell>
          <cell r="J157">
            <v>0</v>
          </cell>
          <cell r="K157">
            <v>0</v>
          </cell>
          <cell r="M157" t="str">
            <v>N/A</v>
          </cell>
        </row>
        <row r="158">
          <cell r="B158">
            <v>370744</v>
          </cell>
          <cell r="C158">
            <v>3</v>
          </cell>
          <cell r="D158">
            <v>4985611.09</v>
          </cell>
          <cell r="E158">
            <v>0</v>
          </cell>
          <cell r="F158">
            <v>0</v>
          </cell>
          <cell r="G158">
            <v>0</v>
          </cell>
          <cell r="H158">
            <v>0</v>
          </cell>
          <cell r="I158">
            <v>0</v>
          </cell>
          <cell r="J158">
            <v>0</v>
          </cell>
          <cell r="K158">
            <v>0</v>
          </cell>
          <cell r="M158" t="str">
            <v>N/A</v>
          </cell>
        </row>
        <row r="159">
          <cell r="B159">
            <v>100793</v>
          </cell>
          <cell r="C159">
            <v>3</v>
          </cell>
          <cell r="D159">
            <v>235925.5</v>
          </cell>
          <cell r="E159">
            <v>0</v>
          </cell>
          <cell r="F159">
            <v>0</v>
          </cell>
          <cell r="G159">
            <v>0</v>
          </cell>
          <cell r="H159">
            <v>0</v>
          </cell>
          <cell r="I159">
            <v>0</v>
          </cell>
          <cell r="J159">
            <v>0</v>
          </cell>
          <cell r="K159">
            <v>0</v>
          </cell>
          <cell r="M159" t="str">
            <v>N/A</v>
          </cell>
        </row>
        <row r="160">
          <cell r="B160">
            <v>370689</v>
          </cell>
          <cell r="C160">
            <v>3</v>
          </cell>
          <cell r="D160">
            <v>296141.53000000003</v>
          </cell>
          <cell r="E160">
            <v>0</v>
          </cell>
          <cell r="F160">
            <v>0</v>
          </cell>
          <cell r="G160">
            <v>0</v>
          </cell>
          <cell r="H160">
            <v>0</v>
          </cell>
          <cell r="I160">
            <v>0</v>
          </cell>
          <cell r="J160">
            <v>0</v>
          </cell>
          <cell r="K160">
            <v>0</v>
          </cell>
          <cell r="M160" t="str">
            <v>N/A</v>
          </cell>
        </row>
        <row r="161">
          <cell r="B161">
            <v>394009</v>
          </cell>
          <cell r="C161">
            <v>3</v>
          </cell>
          <cell r="D161">
            <v>314696.55</v>
          </cell>
          <cell r="E161">
            <v>0</v>
          </cell>
          <cell r="F161">
            <v>0</v>
          </cell>
          <cell r="G161">
            <v>0</v>
          </cell>
          <cell r="H161">
            <v>0</v>
          </cell>
          <cell r="I161">
            <v>0</v>
          </cell>
          <cell r="J161">
            <v>0</v>
          </cell>
          <cell r="K161">
            <v>0</v>
          </cell>
          <cell r="M161" t="str">
            <v>N/A</v>
          </cell>
        </row>
        <row r="162">
          <cell r="B162">
            <v>190754</v>
          </cell>
          <cell r="C162">
            <v>3</v>
          </cell>
          <cell r="D162">
            <v>19151716.98</v>
          </cell>
          <cell r="E162">
            <v>0</v>
          </cell>
          <cell r="F162">
            <v>0</v>
          </cell>
          <cell r="G162">
            <v>0</v>
          </cell>
          <cell r="H162">
            <v>0</v>
          </cell>
          <cell r="I162">
            <v>0</v>
          </cell>
          <cell r="J162">
            <v>0</v>
          </cell>
          <cell r="K162">
            <v>0</v>
          </cell>
          <cell r="M162" t="str">
            <v>N/A</v>
          </cell>
        </row>
        <row r="163">
          <cell r="B163">
            <v>380964</v>
          </cell>
          <cell r="C163">
            <v>3</v>
          </cell>
          <cell r="D163">
            <v>2155205.34</v>
          </cell>
          <cell r="E163">
            <v>0</v>
          </cell>
          <cell r="F163">
            <v>0</v>
          </cell>
          <cell r="G163">
            <v>0</v>
          </cell>
          <cell r="H163">
            <v>0</v>
          </cell>
          <cell r="I163">
            <v>0</v>
          </cell>
          <cell r="J163">
            <v>0</v>
          </cell>
          <cell r="K163">
            <v>0</v>
          </cell>
          <cell r="M163" t="str">
            <v>N/A</v>
          </cell>
        </row>
        <row r="164">
          <cell r="B164">
            <v>190053</v>
          </cell>
          <cell r="C164">
            <v>3</v>
          </cell>
          <cell r="D164">
            <v>3337802.24</v>
          </cell>
          <cell r="E164">
            <v>0</v>
          </cell>
          <cell r="F164">
            <v>0</v>
          </cell>
          <cell r="G164">
            <v>0</v>
          </cell>
          <cell r="H164">
            <v>0</v>
          </cell>
          <cell r="I164">
            <v>0</v>
          </cell>
          <cell r="J164">
            <v>0</v>
          </cell>
          <cell r="K164">
            <v>0</v>
          </cell>
          <cell r="M164" t="str">
            <v>N/A</v>
          </cell>
        </row>
        <row r="165">
          <cell r="B165">
            <v>10967</v>
          </cell>
          <cell r="C165">
            <v>3</v>
          </cell>
          <cell r="D165">
            <v>1303945.01</v>
          </cell>
          <cell r="E165">
            <v>0</v>
          </cell>
          <cell r="F165">
            <v>0</v>
          </cell>
          <cell r="G165">
            <v>0</v>
          </cell>
          <cell r="H165">
            <v>0</v>
          </cell>
          <cell r="I165">
            <v>0</v>
          </cell>
          <cell r="J165">
            <v>0</v>
          </cell>
          <cell r="K165">
            <v>0</v>
          </cell>
          <cell r="M165" t="str">
            <v>N/A</v>
          </cell>
        </row>
        <row r="166">
          <cell r="B166">
            <v>190599</v>
          </cell>
          <cell r="C166">
            <v>3</v>
          </cell>
          <cell r="D166">
            <v>8605942.7300000004</v>
          </cell>
          <cell r="E166">
            <v>0</v>
          </cell>
          <cell r="F166">
            <v>0</v>
          </cell>
          <cell r="G166">
            <v>0</v>
          </cell>
          <cell r="H166">
            <v>0</v>
          </cell>
          <cell r="I166">
            <v>0</v>
          </cell>
          <cell r="J166">
            <v>0</v>
          </cell>
          <cell r="K166">
            <v>0</v>
          </cell>
          <cell r="M166" t="str">
            <v>N/A</v>
          </cell>
        </row>
        <row r="167">
          <cell r="B167">
            <v>481094</v>
          </cell>
          <cell r="C167">
            <v>3</v>
          </cell>
          <cell r="D167">
            <v>778305.55</v>
          </cell>
          <cell r="E167">
            <v>0</v>
          </cell>
          <cell r="F167">
            <v>0</v>
          </cell>
          <cell r="G167">
            <v>0</v>
          </cell>
          <cell r="H167">
            <v>0</v>
          </cell>
          <cell r="I167">
            <v>0</v>
          </cell>
          <cell r="J167">
            <v>0</v>
          </cell>
          <cell r="K167">
            <v>0</v>
          </cell>
          <cell r="M167" t="str">
            <v>N/A</v>
          </cell>
        </row>
        <row r="168">
          <cell r="B168">
            <v>484028</v>
          </cell>
          <cell r="C168">
            <v>3</v>
          </cell>
          <cell r="D168">
            <v>12004.92</v>
          </cell>
          <cell r="E168">
            <v>0</v>
          </cell>
          <cell r="F168">
            <v>0</v>
          </cell>
          <cell r="G168">
            <v>0</v>
          </cell>
          <cell r="H168">
            <v>0</v>
          </cell>
          <cell r="I168">
            <v>0</v>
          </cell>
          <cell r="J168">
            <v>0</v>
          </cell>
          <cell r="K168">
            <v>0</v>
          </cell>
          <cell r="M168" t="str">
            <v>N/A</v>
          </cell>
        </row>
        <row r="169">
          <cell r="B169">
            <v>301357</v>
          </cell>
          <cell r="C169">
            <v>3</v>
          </cell>
          <cell r="D169">
            <v>18919.48</v>
          </cell>
          <cell r="E169">
            <v>0</v>
          </cell>
          <cell r="F169">
            <v>0</v>
          </cell>
          <cell r="G169">
            <v>0</v>
          </cell>
          <cell r="H169">
            <v>0</v>
          </cell>
          <cell r="I169">
            <v>0</v>
          </cell>
          <cell r="J169">
            <v>0</v>
          </cell>
          <cell r="K169">
            <v>0</v>
          </cell>
          <cell r="M169" t="str">
            <v>N/A</v>
          </cell>
        </row>
        <row r="170">
          <cell r="B170">
            <v>304079</v>
          </cell>
          <cell r="C170">
            <v>3</v>
          </cell>
          <cell r="D170">
            <v>231923.05</v>
          </cell>
          <cell r="E170">
            <v>0</v>
          </cell>
          <cell r="F170">
            <v>0</v>
          </cell>
          <cell r="G170">
            <v>0</v>
          </cell>
          <cell r="H170">
            <v>0</v>
          </cell>
          <cell r="I170">
            <v>0</v>
          </cell>
          <cell r="J170">
            <v>0</v>
          </cell>
          <cell r="K170">
            <v>0</v>
          </cell>
          <cell r="M170" t="str">
            <v>N/A</v>
          </cell>
        </row>
        <row r="171">
          <cell r="B171">
            <v>332172</v>
          </cell>
          <cell r="C171">
            <v>3</v>
          </cell>
          <cell r="D171">
            <v>0</v>
          </cell>
          <cell r="E171">
            <v>0</v>
          </cell>
          <cell r="F171">
            <v>0</v>
          </cell>
          <cell r="G171">
            <v>0</v>
          </cell>
          <cell r="H171">
            <v>0</v>
          </cell>
          <cell r="I171">
            <v>0</v>
          </cell>
          <cell r="J171">
            <v>0</v>
          </cell>
          <cell r="K171">
            <v>0</v>
          </cell>
          <cell r="M171" t="str">
            <v>N/A</v>
          </cell>
        </row>
        <row r="172">
          <cell r="B172">
            <v>190812</v>
          </cell>
          <cell r="C172">
            <v>3</v>
          </cell>
          <cell r="D172">
            <v>6878266.3899999997</v>
          </cell>
          <cell r="E172">
            <v>0</v>
          </cell>
          <cell r="F172">
            <v>0</v>
          </cell>
          <cell r="G172">
            <v>0</v>
          </cell>
          <cell r="H172">
            <v>0</v>
          </cell>
          <cell r="I172">
            <v>0</v>
          </cell>
          <cell r="J172">
            <v>0</v>
          </cell>
          <cell r="K172">
            <v>0</v>
          </cell>
          <cell r="M172" t="str">
            <v>N/A</v>
          </cell>
        </row>
        <row r="173">
          <cell r="B173">
            <v>361370</v>
          </cell>
          <cell r="C173">
            <v>3</v>
          </cell>
          <cell r="D173">
            <v>970906.16</v>
          </cell>
          <cell r="E173">
            <v>0</v>
          </cell>
          <cell r="F173">
            <v>0</v>
          </cell>
          <cell r="G173">
            <v>0</v>
          </cell>
          <cell r="H173">
            <v>0</v>
          </cell>
          <cell r="I173">
            <v>0</v>
          </cell>
          <cell r="J173">
            <v>0</v>
          </cell>
          <cell r="K173">
            <v>0</v>
          </cell>
          <cell r="M173" t="str">
            <v>N/A</v>
          </cell>
        </row>
        <row r="174">
          <cell r="B174">
            <v>370787</v>
          </cell>
          <cell r="C174">
            <v>3</v>
          </cell>
          <cell r="D174">
            <v>3110197.36</v>
          </cell>
          <cell r="E174">
            <v>0</v>
          </cell>
          <cell r="F174">
            <v>0</v>
          </cell>
          <cell r="G174">
            <v>0</v>
          </cell>
          <cell r="H174">
            <v>0</v>
          </cell>
          <cell r="I174">
            <v>0</v>
          </cell>
          <cell r="J174">
            <v>0</v>
          </cell>
          <cell r="K174">
            <v>0</v>
          </cell>
          <cell r="M174" t="str">
            <v>N/A</v>
          </cell>
        </row>
        <row r="175">
          <cell r="B175">
            <v>444013</v>
          </cell>
          <cell r="C175">
            <v>3</v>
          </cell>
          <cell r="D175">
            <v>1020150.94</v>
          </cell>
          <cell r="E175">
            <v>0</v>
          </cell>
          <cell r="F175">
            <v>0</v>
          </cell>
          <cell r="G175">
            <v>0</v>
          </cell>
          <cell r="H175">
            <v>0</v>
          </cell>
          <cell r="I175">
            <v>0</v>
          </cell>
          <cell r="J175">
            <v>0</v>
          </cell>
          <cell r="K175">
            <v>0</v>
          </cell>
          <cell r="M175" t="str">
            <v>N/A</v>
          </cell>
        </row>
        <row r="176">
          <cell r="B176">
            <v>301188</v>
          </cell>
          <cell r="C176">
            <v>3</v>
          </cell>
          <cell r="D176">
            <v>3556271.02</v>
          </cell>
          <cell r="E176">
            <v>0</v>
          </cell>
          <cell r="F176">
            <v>0</v>
          </cell>
          <cell r="G176">
            <v>0</v>
          </cell>
          <cell r="H176">
            <v>0</v>
          </cell>
          <cell r="I176">
            <v>0</v>
          </cell>
          <cell r="J176">
            <v>0</v>
          </cell>
          <cell r="K176">
            <v>0</v>
          </cell>
          <cell r="M176" t="str">
            <v>N/A</v>
          </cell>
        </row>
        <row r="177">
          <cell r="B177">
            <v>301566</v>
          </cell>
          <cell r="C177">
            <v>3</v>
          </cell>
          <cell r="D177">
            <v>3282313.95</v>
          </cell>
          <cell r="E177">
            <v>0</v>
          </cell>
          <cell r="F177">
            <v>0</v>
          </cell>
          <cell r="G177">
            <v>0</v>
          </cell>
          <cell r="H177">
            <v>0</v>
          </cell>
          <cell r="I177">
            <v>0</v>
          </cell>
          <cell r="J177">
            <v>0</v>
          </cell>
          <cell r="K177">
            <v>0</v>
          </cell>
          <cell r="M177" t="str">
            <v>N/A</v>
          </cell>
        </row>
        <row r="178">
          <cell r="B178">
            <v>190878</v>
          </cell>
          <cell r="C178">
            <v>3</v>
          </cell>
          <cell r="D178">
            <v>17257348.420000002</v>
          </cell>
          <cell r="E178">
            <v>0</v>
          </cell>
          <cell r="F178">
            <v>0</v>
          </cell>
          <cell r="G178">
            <v>0</v>
          </cell>
          <cell r="H178">
            <v>0</v>
          </cell>
          <cell r="I178">
            <v>0</v>
          </cell>
          <cell r="J178">
            <v>0</v>
          </cell>
          <cell r="K178">
            <v>0</v>
          </cell>
          <cell r="M178" t="str">
            <v>N/A</v>
          </cell>
        </row>
        <row r="179">
          <cell r="B179">
            <v>100717</v>
          </cell>
          <cell r="C179">
            <v>4</v>
          </cell>
          <cell r="D179">
            <v>36337000</v>
          </cell>
          <cell r="E179">
            <v>0</v>
          </cell>
          <cell r="F179">
            <v>0</v>
          </cell>
          <cell r="G179">
            <v>0</v>
          </cell>
          <cell r="H179">
            <v>0</v>
          </cell>
          <cell r="I179">
            <v>0</v>
          </cell>
          <cell r="J179">
            <v>0</v>
          </cell>
          <cell r="K179">
            <v>0</v>
          </cell>
          <cell r="M179" t="str">
            <v>N/A</v>
          </cell>
        </row>
        <row r="180">
          <cell r="B180">
            <v>240942</v>
          </cell>
          <cell r="C180">
            <v>4</v>
          </cell>
          <cell r="D180">
            <v>1124431.8799999999</v>
          </cell>
          <cell r="E180">
            <v>0</v>
          </cell>
          <cell r="F180">
            <v>0</v>
          </cell>
          <cell r="G180">
            <v>0</v>
          </cell>
          <cell r="H180">
            <v>0</v>
          </cell>
          <cell r="I180">
            <v>0</v>
          </cell>
          <cell r="J180">
            <v>0</v>
          </cell>
          <cell r="K180">
            <v>0</v>
          </cell>
          <cell r="M180" t="str">
            <v>N/A</v>
          </cell>
        </row>
        <row r="181">
          <cell r="B181">
            <v>490919</v>
          </cell>
          <cell r="C181">
            <v>4</v>
          </cell>
          <cell r="D181">
            <v>3791239.85</v>
          </cell>
          <cell r="E181">
            <v>0</v>
          </cell>
          <cell r="F181">
            <v>0</v>
          </cell>
          <cell r="G181">
            <v>0</v>
          </cell>
          <cell r="H181">
            <v>0</v>
          </cell>
          <cell r="I181">
            <v>0</v>
          </cell>
          <cell r="J181">
            <v>0</v>
          </cell>
          <cell r="K181">
            <v>0</v>
          </cell>
          <cell r="M181" t="str">
            <v>N/A</v>
          </cell>
        </row>
        <row r="182">
          <cell r="B182">
            <v>150830</v>
          </cell>
          <cell r="C182">
            <v>5</v>
          </cell>
          <cell r="D182">
            <v>7473.75</v>
          </cell>
          <cell r="E182">
            <v>0</v>
          </cell>
          <cell r="F182">
            <v>0</v>
          </cell>
          <cell r="G182">
            <v>0</v>
          </cell>
          <cell r="H182">
            <v>0</v>
          </cell>
          <cell r="I182">
            <v>0</v>
          </cell>
          <cell r="J182">
            <v>0</v>
          </cell>
          <cell r="K182">
            <v>0</v>
          </cell>
          <cell r="M182" t="str">
            <v>N/A</v>
          </cell>
        </row>
      </sheetData>
      <sheetData sheetId="4" refreshError="1">
        <row r="31">
          <cell r="B31">
            <v>10846</v>
          </cell>
          <cell r="C31">
            <v>1</v>
          </cell>
          <cell r="D31">
            <v>2</v>
          </cell>
          <cell r="E31">
            <v>0</v>
          </cell>
          <cell r="F31">
            <v>83518372.980000004</v>
          </cell>
          <cell r="G31">
            <v>160106556</v>
          </cell>
          <cell r="H31">
            <v>83518372.980000004</v>
          </cell>
          <cell r="I31">
            <v>83518372.980000004</v>
          </cell>
          <cell r="J31">
            <v>6.5688551946364832E-2</v>
          </cell>
          <cell r="K31">
            <v>7587028</v>
          </cell>
          <cell r="L31"/>
          <cell r="M31">
            <v>0</v>
          </cell>
          <cell r="N31" t="str">
            <v xml:space="preserve"> </v>
          </cell>
          <cell r="O31">
            <v>0</v>
          </cell>
          <cell r="P31"/>
          <cell r="Q31">
            <v>0</v>
          </cell>
          <cell r="R31">
            <v>0</v>
          </cell>
          <cell r="S31"/>
          <cell r="T31">
            <v>0</v>
          </cell>
          <cell r="U31" t="str">
            <v xml:space="preserve"> </v>
          </cell>
          <cell r="V31">
            <v>0</v>
          </cell>
          <cell r="W31"/>
          <cell r="X31">
            <v>0</v>
          </cell>
          <cell r="Y31">
            <v>0</v>
          </cell>
          <cell r="Z31">
            <v>0</v>
          </cell>
          <cell r="AA31" t="str">
            <v xml:space="preserve"> </v>
          </cell>
          <cell r="AB31">
            <v>0</v>
          </cell>
          <cell r="AC31"/>
          <cell r="AD31">
            <v>7587028</v>
          </cell>
          <cell r="AF31">
            <v>7587028</v>
          </cell>
          <cell r="AG31">
            <v>5058019</v>
          </cell>
          <cell r="AI31">
            <v>5058019</v>
          </cell>
          <cell r="AJ31">
            <v>1.4999999011470697</v>
          </cell>
          <cell r="AK31">
            <v>160106556</v>
          </cell>
          <cell r="AL31">
            <v>69001155.019999996</v>
          </cell>
        </row>
        <row r="32">
          <cell r="B32">
            <v>364231</v>
          </cell>
          <cell r="C32">
            <v>1</v>
          </cell>
          <cell r="D32">
            <v>2</v>
          </cell>
          <cell r="E32">
            <v>0</v>
          </cell>
          <cell r="F32">
            <v>86824351.709999993</v>
          </cell>
          <cell r="G32">
            <v>147762166</v>
          </cell>
          <cell r="H32">
            <v>86824351.709999993</v>
          </cell>
          <cell r="I32">
            <v>86824351.709999993</v>
          </cell>
          <cell r="J32">
            <v>6.8288757718945992E-2</v>
          </cell>
          <cell r="K32">
            <v>7887352</v>
          </cell>
          <cell r="L32"/>
          <cell r="M32">
            <v>0</v>
          </cell>
          <cell r="N32" t="str">
            <v xml:space="preserve"> </v>
          </cell>
          <cell r="O32">
            <v>0</v>
          </cell>
          <cell r="P32"/>
          <cell r="Q32">
            <v>0</v>
          </cell>
          <cell r="R32">
            <v>0</v>
          </cell>
          <cell r="S32"/>
          <cell r="T32">
            <v>0</v>
          </cell>
          <cell r="U32" t="str">
            <v xml:space="preserve"> </v>
          </cell>
          <cell r="V32">
            <v>0</v>
          </cell>
          <cell r="W32"/>
          <cell r="X32">
            <v>0</v>
          </cell>
          <cell r="Y32">
            <v>0</v>
          </cell>
          <cell r="Z32">
            <v>0</v>
          </cell>
          <cell r="AA32" t="str">
            <v xml:space="preserve"> </v>
          </cell>
          <cell r="AB32">
            <v>0</v>
          </cell>
          <cell r="AC32"/>
          <cell r="AD32">
            <v>7887352</v>
          </cell>
          <cell r="AF32">
            <v>7887352</v>
          </cell>
          <cell r="AG32">
            <v>5258235</v>
          </cell>
          <cell r="AI32">
            <v>5258235</v>
          </cell>
          <cell r="AJ32">
            <v>1.4999999049110586</v>
          </cell>
          <cell r="AK32">
            <v>147762166</v>
          </cell>
          <cell r="AL32">
            <v>53050462.290000007</v>
          </cell>
        </row>
        <row r="33">
          <cell r="B33">
            <v>150736</v>
          </cell>
          <cell r="C33">
            <v>1</v>
          </cell>
          <cell r="D33">
            <v>2</v>
          </cell>
          <cell r="E33">
            <v>0</v>
          </cell>
          <cell r="F33">
            <v>52925019.109999999</v>
          </cell>
          <cell r="G33">
            <v>83975581</v>
          </cell>
          <cell r="H33">
            <v>52925019.109999999</v>
          </cell>
          <cell r="I33">
            <v>52925019.109999999</v>
          </cell>
          <cell r="J33">
            <v>4.1626384028124137E-2</v>
          </cell>
          <cell r="K33">
            <v>4807847</v>
          </cell>
          <cell r="L33"/>
          <cell r="M33">
            <v>0</v>
          </cell>
          <cell r="N33" t="str">
            <v xml:space="preserve"> </v>
          </cell>
          <cell r="O33">
            <v>0</v>
          </cell>
          <cell r="P33"/>
          <cell r="Q33">
            <v>0</v>
          </cell>
          <cell r="R33">
            <v>0</v>
          </cell>
          <cell r="S33"/>
          <cell r="T33">
            <v>0</v>
          </cell>
          <cell r="U33" t="str">
            <v xml:space="preserve"> </v>
          </cell>
          <cell r="V33">
            <v>0</v>
          </cell>
          <cell r="W33"/>
          <cell r="X33">
            <v>0</v>
          </cell>
          <cell r="Y33">
            <v>0</v>
          </cell>
          <cell r="Z33">
            <v>0</v>
          </cell>
          <cell r="AA33" t="str">
            <v xml:space="preserve"> </v>
          </cell>
          <cell r="AB33">
            <v>0</v>
          </cell>
          <cell r="AC33"/>
          <cell r="AD33">
            <v>4807847</v>
          </cell>
          <cell r="AF33">
            <v>4807847</v>
          </cell>
          <cell r="AG33">
            <v>3205231</v>
          </cell>
          <cell r="AI33">
            <v>3205231</v>
          </cell>
          <cell r="AJ33">
            <v>1.5000001559949969</v>
          </cell>
          <cell r="AK33">
            <v>83975581</v>
          </cell>
          <cell r="AL33">
            <v>26242714.890000001</v>
          </cell>
        </row>
        <row r="34">
          <cell r="B34">
            <v>191227</v>
          </cell>
          <cell r="C34">
            <v>1</v>
          </cell>
          <cell r="D34">
            <v>2</v>
          </cell>
          <cell r="E34">
            <v>0</v>
          </cell>
          <cell r="F34">
            <v>90218361.170000002</v>
          </cell>
          <cell r="G34">
            <v>133749343</v>
          </cell>
          <cell r="H34">
            <v>90218361.170000002</v>
          </cell>
          <cell r="I34">
            <v>90218361.170000002</v>
          </cell>
          <cell r="J34">
            <v>7.0958201085294284E-2</v>
          </cell>
          <cell r="K34">
            <v>8195672</v>
          </cell>
          <cell r="L34"/>
          <cell r="M34">
            <v>0</v>
          </cell>
          <cell r="N34" t="str">
            <v xml:space="preserve"> </v>
          </cell>
          <cell r="O34">
            <v>0</v>
          </cell>
          <cell r="P34"/>
          <cell r="Q34">
            <v>0</v>
          </cell>
          <cell r="R34">
            <v>0</v>
          </cell>
          <cell r="S34"/>
          <cell r="T34">
            <v>0</v>
          </cell>
          <cell r="U34" t="str">
            <v xml:space="preserve"> </v>
          </cell>
          <cell r="V34">
            <v>0</v>
          </cell>
          <cell r="W34"/>
          <cell r="X34">
            <v>0</v>
          </cell>
          <cell r="Y34">
            <v>0</v>
          </cell>
          <cell r="Z34">
            <v>0</v>
          </cell>
          <cell r="AA34" t="str">
            <v xml:space="preserve"> </v>
          </cell>
          <cell r="AB34">
            <v>0</v>
          </cell>
          <cell r="AC34"/>
          <cell r="AD34">
            <v>8195672</v>
          </cell>
          <cell r="AF34">
            <v>8195672</v>
          </cell>
          <cell r="AG34">
            <v>5463781</v>
          </cell>
          <cell r="AI34">
            <v>5463781</v>
          </cell>
          <cell r="AJ34">
            <v>1.5000000915117206</v>
          </cell>
          <cell r="AK34">
            <v>133749343</v>
          </cell>
          <cell r="AL34">
            <v>35335309.829999998</v>
          </cell>
        </row>
        <row r="35">
          <cell r="B35">
            <v>191230</v>
          </cell>
          <cell r="C35">
            <v>1</v>
          </cell>
          <cell r="D35">
            <v>2</v>
          </cell>
          <cell r="E35">
            <v>0</v>
          </cell>
          <cell r="F35">
            <v>68290977.280000001</v>
          </cell>
          <cell r="G35">
            <v>103149753</v>
          </cell>
          <cell r="H35">
            <v>68290977.280000001</v>
          </cell>
          <cell r="I35">
            <v>68290977.280000001</v>
          </cell>
          <cell r="J35">
            <v>5.3711958799766611E-2</v>
          </cell>
          <cell r="K35">
            <v>6203731</v>
          </cell>
          <cell r="L35"/>
          <cell r="M35">
            <v>0</v>
          </cell>
          <cell r="N35" t="str">
            <v xml:space="preserve"> </v>
          </cell>
          <cell r="O35">
            <v>0</v>
          </cell>
          <cell r="P35"/>
          <cell r="Q35">
            <v>0</v>
          </cell>
          <cell r="R35">
            <v>0</v>
          </cell>
          <cell r="S35"/>
          <cell r="T35">
            <v>0</v>
          </cell>
          <cell r="U35" t="str">
            <v xml:space="preserve"> </v>
          </cell>
          <cell r="V35">
            <v>0</v>
          </cell>
          <cell r="W35"/>
          <cell r="X35">
            <v>0</v>
          </cell>
          <cell r="Y35">
            <v>0</v>
          </cell>
          <cell r="Z35">
            <v>0</v>
          </cell>
          <cell r="AA35" t="str">
            <v xml:space="preserve"> </v>
          </cell>
          <cell r="AB35">
            <v>0</v>
          </cell>
          <cell r="AC35"/>
          <cell r="AD35">
            <v>6203731</v>
          </cell>
          <cell r="AF35">
            <v>6203731</v>
          </cell>
          <cell r="AG35">
            <v>4135821</v>
          </cell>
          <cell r="AI35">
            <v>4135821</v>
          </cell>
          <cell r="AJ35">
            <v>1.4999998791050193</v>
          </cell>
          <cell r="AK35">
            <v>103149753</v>
          </cell>
          <cell r="AL35">
            <v>28655044.719999999</v>
          </cell>
        </row>
        <row r="36">
          <cell r="B36">
            <v>191231</v>
          </cell>
          <cell r="C36">
            <v>1</v>
          </cell>
          <cell r="D36">
            <v>2</v>
          </cell>
          <cell r="E36">
            <v>0</v>
          </cell>
          <cell r="F36">
            <v>71844742.939999998</v>
          </cell>
          <cell r="G36">
            <v>112145129</v>
          </cell>
          <cell r="H36">
            <v>71844742.939999998</v>
          </cell>
          <cell r="I36">
            <v>71844742.939999998</v>
          </cell>
          <cell r="J36">
            <v>5.6507053002787293E-2</v>
          </cell>
          <cell r="K36">
            <v>6526565</v>
          </cell>
          <cell r="L36"/>
          <cell r="M36">
            <v>0</v>
          </cell>
          <cell r="N36" t="str">
            <v xml:space="preserve"> </v>
          </cell>
          <cell r="O36">
            <v>0</v>
          </cell>
          <cell r="P36"/>
          <cell r="Q36">
            <v>0</v>
          </cell>
          <cell r="R36">
            <v>0</v>
          </cell>
          <cell r="S36"/>
          <cell r="T36">
            <v>0</v>
          </cell>
          <cell r="U36" t="str">
            <v xml:space="preserve"> </v>
          </cell>
          <cell r="V36">
            <v>0</v>
          </cell>
          <cell r="W36"/>
          <cell r="X36">
            <v>0</v>
          </cell>
          <cell r="Y36">
            <v>0</v>
          </cell>
          <cell r="Z36">
            <v>0</v>
          </cell>
          <cell r="AA36" t="str">
            <v xml:space="preserve"> </v>
          </cell>
          <cell r="AB36">
            <v>0</v>
          </cell>
          <cell r="AC36"/>
          <cell r="AD36">
            <v>6526565</v>
          </cell>
          <cell r="AF36">
            <v>6526565</v>
          </cell>
          <cell r="AG36">
            <v>4351043</v>
          </cell>
          <cell r="AI36">
            <v>4351043</v>
          </cell>
          <cell r="AJ36">
            <v>1.5000001149149755</v>
          </cell>
          <cell r="AK36">
            <v>112145129</v>
          </cell>
          <cell r="AL36">
            <v>33773821.060000002</v>
          </cell>
        </row>
        <row r="37">
          <cell r="B37">
            <v>191228</v>
          </cell>
          <cell r="C37">
            <v>1</v>
          </cell>
          <cell r="D37">
            <v>2</v>
          </cell>
          <cell r="E37">
            <v>0</v>
          </cell>
          <cell r="F37">
            <v>194702317.88</v>
          </cell>
          <cell r="G37">
            <v>290379243</v>
          </cell>
          <cell r="H37">
            <v>194702317.88</v>
          </cell>
          <cell r="I37">
            <v>194702317.88</v>
          </cell>
          <cell r="J37">
            <v>0.15313652392630719</v>
          </cell>
          <cell r="K37">
            <v>17687269</v>
          </cell>
          <cell r="L37"/>
          <cell r="M37">
            <v>0</v>
          </cell>
          <cell r="N37" t="str">
            <v xml:space="preserve"> </v>
          </cell>
          <cell r="O37">
            <v>0</v>
          </cell>
          <cell r="P37"/>
          <cell r="Q37">
            <v>0</v>
          </cell>
          <cell r="R37">
            <v>0</v>
          </cell>
          <cell r="S37"/>
          <cell r="T37">
            <v>0</v>
          </cell>
          <cell r="U37" t="str">
            <v xml:space="preserve"> </v>
          </cell>
          <cell r="V37">
            <v>0</v>
          </cell>
          <cell r="W37"/>
          <cell r="X37">
            <v>0</v>
          </cell>
          <cell r="Y37">
            <v>0</v>
          </cell>
          <cell r="Z37">
            <v>0</v>
          </cell>
          <cell r="AA37" t="str">
            <v xml:space="preserve"> </v>
          </cell>
          <cell r="AB37">
            <v>0</v>
          </cell>
          <cell r="AC37"/>
          <cell r="AD37">
            <v>17687269</v>
          </cell>
          <cell r="AF37">
            <v>17687269</v>
          </cell>
          <cell r="AG37">
            <v>11791513</v>
          </cell>
          <cell r="AI37">
            <v>11791513</v>
          </cell>
          <cell r="AJ37">
            <v>1.4999999575966205</v>
          </cell>
          <cell r="AK37">
            <v>290379243</v>
          </cell>
          <cell r="AL37">
            <v>77989656.120000005</v>
          </cell>
        </row>
        <row r="38">
          <cell r="B38">
            <v>334487</v>
          </cell>
          <cell r="C38">
            <v>1</v>
          </cell>
          <cell r="D38">
            <v>2</v>
          </cell>
          <cell r="E38">
            <v>0</v>
          </cell>
          <cell r="F38">
            <v>71585546.390000001</v>
          </cell>
          <cell r="G38">
            <v>108891943</v>
          </cell>
          <cell r="H38">
            <v>71585546.390000001</v>
          </cell>
          <cell r="I38">
            <v>71585546.390000001</v>
          </cell>
          <cell r="J38">
            <v>5.6303190721573186E-2</v>
          </cell>
          <cell r="K38">
            <v>6503019</v>
          </cell>
          <cell r="L38"/>
          <cell r="M38">
            <v>0</v>
          </cell>
          <cell r="N38" t="str">
            <v xml:space="preserve"> </v>
          </cell>
          <cell r="O38">
            <v>0</v>
          </cell>
          <cell r="P38"/>
          <cell r="Q38">
            <v>0</v>
          </cell>
          <cell r="R38">
            <v>0</v>
          </cell>
          <cell r="S38"/>
          <cell r="T38">
            <v>0</v>
          </cell>
          <cell r="U38" t="str">
            <v xml:space="preserve"> </v>
          </cell>
          <cell r="V38">
            <v>0</v>
          </cell>
          <cell r="W38"/>
          <cell r="X38">
            <v>0</v>
          </cell>
          <cell r="Y38">
            <v>0</v>
          </cell>
          <cell r="Z38">
            <v>0</v>
          </cell>
          <cell r="AA38" t="str">
            <v xml:space="preserve"> </v>
          </cell>
          <cell r="AB38">
            <v>0</v>
          </cell>
          <cell r="AC38"/>
          <cell r="AD38">
            <v>6503019</v>
          </cell>
          <cell r="AF38">
            <v>6503019</v>
          </cell>
          <cell r="AG38">
            <v>4335346</v>
          </cell>
          <cell r="AI38">
            <v>4335346</v>
          </cell>
          <cell r="AJ38">
            <v>1.5</v>
          </cell>
          <cell r="AK38">
            <v>108891943</v>
          </cell>
          <cell r="AL38">
            <v>30803377.609999999</v>
          </cell>
        </row>
        <row r="39">
          <cell r="B39">
            <v>380939</v>
          </cell>
          <cell r="C39">
            <v>1</v>
          </cell>
          <cell r="D39">
            <v>2</v>
          </cell>
          <cell r="E39">
            <v>0</v>
          </cell>
          <cell r="F39">
            <v>94329643.230000004</v>
          </cell>
          <cell r="G39">
            <v>281549459</v>
          </cell>
          <cell r="H39">
            <v>94329643.230000004</v>
          </cell>
          <cell r="I39">
            <v>94329643.230000004</v>
          </cell>
          <cell r="J39">
            <v>7.4191790959334813E-2</v>
          </cell>
          <cell r="K39">
            <v>8569152</v>
          </cell>
          <cell r="L39"/>
          <cell r="M39">
            <v>0</v>
          </cell>
          <cell r="N39" t="str">
            <v xml:space="preserve"> </v>
          </cell>
          <cell r="O39">
            <v>0</v>
          </cell>
          <cell r="P39"/>
          <cell r="Q39">
            <v>0</v>
          </cell>
          <cell r="R39">
            <v>0</v>
          </cell>
          <cell r="S39"/>
          <cell r="T39">
            <v>0</v>
          </cell>
          <cell r="U39" t="str">
            <v xml:space="preserve"> </v>
          </cell>
          <cell r="V39">
            <v>0</v>
          </cell>
          <cell r="W39"/>
          <cell r="X39">
            <v>0</v>
          </cell>
          <cell r="Y39">
            <v>0</v>
          </cell>
          <cell r="Z39">
            <v>0</v>
          </cell>
          <cell r="AA39" t="str">
            <v xml:space="preserve"> </v>
          </cell>
          <cell r="AB39">
            <v>0</v>
          </cell>
          <cell r="AC39"/>
          <cell r="AD39">
            <v>8569152</v>
          </cell>
          <cell r="AF39">
            <v>8569152</v>
          </cell>
          <cell r="AG39">
            <v>5712768</v>
          </cell>
          <cell r="AI39">
            <v>5712768</v>
          </cell>
          <cell r="AJ39">
            <v>1.5</v>
          </cell>
          <cell r="AK39">
            <v>281549459</v>
          </cell>
          <cell r="AL39">
            <v>178650663.76999998</v>
          </cell>
        </row>
        <row r="40">
          <cell r="B40">
            <v>430883</v>
          </cell>
          <cell r="C40">
            <v>1</v>
          </cell>
          <cell r="D40">
            <v>2</v>
          </cell>
          <cell r="E40">
            <v>0</v>
          </cell>
          <cell r="F40">
            <v>128282772.91</v>
          </cell>
          <cell r="G40">
            <v>189583489</v>
          </cell>
          <cell r="H40">
            <v>128282772.91</v>
          </cell>
          <cell r="I40">
            <v>128282772.91</v>
          </cell>
          <cell r="J40">
            <v>0.10089647692418754</v>
          </cell>
          <cell r="K40">
            <v>11653543</v>
          </cell>
          <cell r="L40"/>
          <cell r="M40">
            <v>0</v>
          </cell>
          <cell r="N40" t="str">
            <v xml:space="preserve"> </v>
          </cell>
          <cell r="O40">
            <v>0</v>
          </cell>
          <cell r="P40"/>
          <cell r="Q40">
            <v>0</v>
          </cell>
          <cell r="R40">
            <v>0</v>
          </cell>
          <cell r="S40"/>
          <cell r="T40">
            <v>0</v>
          </cell>
          <cell r="U40" t="str">
            <v xml:space="preserve"> </v>
          </cell>
          <cell r="V40">
            <v>0</v>
          </cell>
          <cell r="W40"/>
          <cell r="X40">
            <v>0</v>
          </cell>
          <cell r="Y40">
            <v>0</v>
          </cell>
          <cell r="Z40">
            <v>0</v>
          </cell>
          <cell r="AA40" t="str">
            <v xml:space="preserve"> </v>
          </cell>
          <cell r="AB40">
            <v>0</v>
          </cell>
          <cell r="AC40"/>
          <cell r="AD40">
            <v>11653543</v>
          </cell>
          <cell r="AF40">
            <v>11653543</v>
          </cell>
          <cell r="AG40">
            <v>7769029</v>
          </cell>
          <cell r="AI40">
            <v>7769029</v>
          </cell>
          <cell r="AJ40">
            <v>1.4999999356418929</v>
          </cell>
          <cell r="AK40">
            <v>189583489</v>
          </cell>
          <cell r="AL40">
            <v>49647173.090000004</v>
          </cell>
        </row>
        <row r="41">
          <cell r="B41">
            <v>341006</v>
          </cell>
          <cell r="C41">
            <v>1</v>
          </cell>
          <cell r="D41">
            <v>2</v>
          </cell>
          <cell r="E41">
            <v>0</v>
          </cell>
          <cell r="F41">
            <v>38739783.609999999</v>
          </cell>
          <cell r="G41">
            <v>205731695</v>
          </cell>
          <cell r="H41">
            <v>38739783.609999999</v>
          </cell>
          <cell r="I41">
            <v>38739783.609999999</v>
          </cell>
          <cell r="J41">
            <v>3.0469466744351057E-2</v>
          </cell>
          <cell r="K41">
            <v>3519223</v>
          </cell>
          <cell r="L41"/>
          <cell r="M41">
            <v>0</v>
          </cell>
          <cell r="N41" t="str">
            <v xml:space="preserve"> </v>
          </cell>
          <cell r="O41">
            <v>0</v>
          </cell>
          <cell r="P41"/>
          <cell r="Q41">
            <v>0</v>
          </cell>
          <cell r="R41">
            <v>0</v>
          </cell>
          <cell r="S41"/>
          <cell r="T41">
            <v>0</v>
          </cell>
          <cell r="U41" t="str">
            <v xml:space="preserve"> </v>
          </cell>
          <cell r="V41">
            <v>0</v>
          </cell>
          <cell r="W41"/>
          <cell r="X41">
            <v>0</v>
          </cell>
          <cell r="Y41">
            <v>0</v>
          </cell>
          <cell r="Z41">
            <v>0</v>
          </cell>
          <cell r="AA41" t="str">
            <v xml:space="preserve"> </v>
          </cell>
          <cell r="AB41">
            <v>0</v>
          </cell>
          <cell r="AC41"/>
          <cell r="AD41">
            <v>3519223</v>
          </cell>
          <cell r="AF41">
            <v>3519223</v>
          </cell>
          <cell r="AG41">
            <v>2346149</v>
          </cell>
          <cell r="AI41">
            <v>2346149</v>
          </cell>
          <cell r="AJ41">
            <v>1.4999997868848056</v>
          </cell>
          <cell r="AK41">
            <v>205731695</v>
          </cell>
          <cell r="AL41">
            <v>163472688.38999999</v>
          </cell>
        </row>
        <row r="42">
          <cell r="B42">
            <v>301279</v>
          </cell>
          <cell r="C42">
            <v>1</v>
          </cell>
          <cell r="D42">
            <v>2</v>
          </cell>
          <cell r="E42">
            <v>0</v>
          </cell>
          <cell r="F42">
            <v>59863787.18</v>
          </cell>
          <cell r="G42">
            <v>66887832</v>
          </cell>
          <cell r="H42">
            <v>59863787.18</v>
          </cell>
          <cell r="I42">
            <v>59863787.18</v>
          </cell>
          <cell r="J42">
            <v>4.7083837406904895E-2</v>
          </cell>
          <cell r="K42">
            <v>5438183</v>
          </cell>
          <cell r="L42"/>
          <cell r="M42">
            <v>0</v>
          </cell>
          <cell r="N42" t="str">
            <v xml:space="preserve"> </v>
          </cell>
          <cell r="O42">
            <v>0</v>
          </cell>
          <cell r="P42"/>
          <cell r="Q42">
            <v>0</v>
          </cell>
          <cell r="R42">
            <v>0</v>
          </cell>
          <cell r="S42"/>
          <cell r="T42">
            <v>0</v>
          </cell>
          <cell r="U42" t="str">
            <v xml:space="preserve"> </v>
          </cell>
          <cell r="V42">
            <v>0</v>
          </cell>
          <cell r="W42"/>
          <cell r="X42">
            <v>0</v>
          </cell>
          <cell r="Y42">
            <v>0</v>
          </cell>
          <cell r="Z42">
            <v>0</v>
          </cell>
          <cell r="AA42" t="str">
            <v xml:space="preserve"> </v>
          </cell>
          <cell r="AB42">
            <v>0</v>
          </cell>
          <cell r="AC42"/>
          <cell r="AD42">
            <v>5438183</v>
          </cell>
          <cell r="AF42">
            <v>5438183</v>
          </cell>
          <cell r="AG42">
            <v>3625455</v>
          </cell>
          <cell r="AI42">
            <v>3625455</v>
          </cell>
          <cell r="AJ42">
            <v>1.500000137913724</v>
          </cell>
          <cell r="AK42">
            <v>66887832</v>
          </cell>
          <cell r="AL42">
            <v>1585861.8200000003</v>
          </cell>
        </row>
        <row r="43">
          <cell r="B43">
            <v>370782</v>
          </cell>
          <cell r="C43">
            <v>1</v>
          </cell>
          <cell r="D43">
            <v>2</v>
          </cell>
          <cell r="E43">
            <v>0</v>
          </cell>
          <cell r="F43">
            <v>50682026.600000001</v>
          </cell>
          <cell r="G43">
            <v>58761499</v>
          </cell>
          <cell r="H43">
            <v>50682026.600000001</v>
          </cell>
          <cell r="I43">
            <v>50682026.600000001</v>
          </cell>
          <cell r="J43">
            <v>3.9862234120130541E-2</v>
          </cell>
          <cell r="K43">
            <v>4604088</v>
          </cell>
          <cell r="L43"/>
          <cell r="M43">
            <v>0</v>
          </cell>
          <cell r="N43" t="str">
            <v xml:space="preserve"> </v>
          </cell>
          <cell r="O43">
            <v>0</v>
          </cell>
          <cell r="P43"/>
          <cell r="Q43">
            <v>0</v>
          </cell>
          <cell r="R43">
            <v>0</v>
          </cell>
          <cell r="S43"/>
          <cell r="T43">
            <v>0</v>
          </cell>
          <cell r="U43" t="str">
            <v xml:space="preserve"> </v>
          </cell>
          <cell r="V43">
            <v>0</v>
          </cell>
          <cell r="W43"/>
          <cell r="X43">
            <v>0</v>
          </cell>
          <cell r="Y43">
            <v>0</v>
          </cell>
          <cell r="Z43">
            <v>0</v>
          </cell>
          <cell r="AA43" t="str">
            <v xml:space="preserve"> </v>
          </cell>
          <cell r="AB43">
            <v>0</v>
          </cell>
          <cell r="AC43"/>
          <cell r="AD43">
            <v>4604088</v>
          </cell>
          <cell r="AF43">
            <v>4604088</v>
          </cell>
          <cell r="AG43">
            <v>3069392</v>
          </cell>
          <cell r="AI43">
            <v>3069392</v>
          </cell>
          <cell r="AJ43">
            <v>1.5</v>
          </cell>
          <cell r="AK43">
            <v>58761499</v>
          </cell>
          <cell r="AL43">
            <v>3475384.3999999985</v>
          </cell>
        </row>
        <row r="44">
          <cell r="B44">
            <v>190034</v>
          </cell>
          <cell r="C44">
            <v>1</v>
          </cell>
          <cell r="D44">
            <v>3</v>
          </cell>
          <cell r="E44">
            <v>0</v>
          </cell>
          <cell r="F44">
            <v>6869098.9000000004</v>
          </cell>
          <cell r="G44">
            <v>24300168</v>
          </cell>
          <cell r="H44">
            <v>6869098.9000000004</v>
          </cell>
          <cell r="I44">
            <v>6869098.9000000004</v>
          </cell>
          <cell r="J44">
            <v>5.4026574491030941E-3</v>
          </cell>
          <cell r="K44">
            <v>624007</v>
          </cell>
          <cell r="L44"/>
          <cell r="M44">
            <v>0</v>
          </cell>
          <cell r="N44" t="str">
            <v xml:space="preserve"> </v>
          </cell>
          <cell r="O44">
            <v>0</v>
          </cell>
          <cell r="P44"/>
          <cell r="Q44">
            <v>0</v>
          </cell>
          <cell r="R44">
            <v>0</v>
          </cell>
          <cell r="S44"/>
          <cell r="T44">
            <v>0</v>
          </cell>
          <cell r="U44" t="str">
            <v xml:space="preserve"> </v>
          </cell>
          <cell r="V44">
            <v>0</v>
          </cell>
          <cell r="W44"/>
          <cell r="X44">
            <v>0</v>
          </cell>
          <cell r="Y44">
            <v>0</v>
          </cell>
          <cell r="Z44">
            <v>0</v>
          </cell>
          <cell r="AA44" t="str">
            <v xml:space="preserve"> </v>
          </cell>
          <cell r="AB44">
            <v>0</v>
          </cell>
          <cell r="AC44"/>
          <cell r="AD44">
            <v>624007</v>
          </cell>
          <cell r="AF44">
            <v>624007</v>
          </cell>
          <cell r="AG44">
            <v>416005</v>
          </cell>
          <cell r="AI44">
            <v>416005</v>
          </cell>
          <cell r="AJ44">
            <v>1.4999987980913692</v>
          </cell>
          <cell r="AK44">
            <v>24300168</v>
          </cell>
          <cell r="AL44">
            <v>16807062.100000001</v>
          </cell>
        </row>
        <row r="45">
          <cell r="B45">
            <v>70924</v>
          </cell>
          <cell r="C45">
            <v>1</v>
          </cell>
          <cell r="D45">
            <v>3</v>
          </cell>
          <cell r="E45">
            <v>0</v>
          </cell>
          <cell r="F45">
            <v>27632534.210000001</v>
          </cell>
          <cell r="G45">
            <v>179227993</v>
          </cell>
          <cell r="H45">
            <v>27632534.210000001</v>
          </cell>
          <cell r="I45">
            <v>27632534.210000001</v>
          </cell>
          <cell r="J45">
            <v>2.1733435340005453E-2</v>
          </cell>
          <cell r="K45">
            <v>2510212</v>
          </cell>
          <cell r="L45"/>
          <cell r="M45">
            <v>0</v>
          </cell>
          <cell r="N45" t="str">
            <v xml:space="preserve"> </v>
          </cell>
          <cell r="O45">
            <v>0</v>
          </cell>
          <cell r="P45"/>
          <cell r="Q45">
            <v>0</v>
          </cell>
          <cell r="R45">
            <v>0</v>
          </cell>
          <cell r="S45"/>
          <cell r="T45">
            <v>0</v>
          </cell>
          <cell r="U45" t="str">
            <v xml:space="preserve"> </v>
          </cell>
          <cell r="V45">
            <v>0</v>
          </cell>
          <cell r="W45"/>
          <cell r="X45">
            <v>0</v>
          </cell>
          <cell r="Y45">
            <v>0</v>
          </cell>
          <cell r="Z45">
            <v>0</v>
          </cell>
          <cell r="AA45" t="str">
            <v xml:space="preserve"> </v>
          </cell>
          <cell r="AB45">
            <v>0</v>
          </cell>
          <cell r="AC45"/>
          <cell r="AD45">
            <v>2510212</v>
          </cell>
          <cell r="AF45">
            <v>2510212</v>
          </cell>
          <cell r="AG45">
            <v>1673475</v>
          </cell>
          <cell r="AI45">
            <v>1673475</v>
          </cell>
          <cell r="AJ45">
            <v>1.4999997012205142</v>
          </cell>
          <cell r="AK45">
            <v>179227993</v>
          </cell>
          <cell r="AL45">
            <v>149085246.78999999</v>
          </cell>
        </row>
        <row r="46">
          <cell r="B46">
            <v>130699</v>
          </cell>
          <cell r="C46">
            <v>1</v>
          </cell>
          <cell r="D46">
            <v>3</v>
          </cell>
          <cell r="E46">
            <v>0</v>
          </cell>
          <cell r="F46">
            <v>4416456.2699999996</v>
          </cell>
          <cell r="G46">
            <v>20271255</v>
          </cell>
          <cell r="H46">
            <v>4416456.2699999996</v>
          </cell>
          <cell r="I46">
            <v>4416456.2699999996</v>
          </cell>
          <cell r="J46">
            <v>3.4736143289119861E-3</v>
          </cell>
          <cell r="K46">
            <v>401202</v>
          </cell>
          <cell r="L46"/>
          <cell r="M46">
            <v>0</v>
          </cell>
          <cell r="N46" t="str">
            <v xml:space="preserve"> </v>
          </cell>
          <cell r="O46">
            <v>0</v>
          </cell>
          <cell r="P46"/>
          <cell r="Q46">
            <v>0</v>
          </cell>
          <cell r="R46">
            <v>0</v>
          </cell>
          <cell r="S46"/>
          <cell r="T46">
            <v>0</v>
          </cell>
          <cell r="U46" t="str">
            <v xml:space="preserve"> </v>
          </cell>
          <cell r="V46">
            <v>0</v>
          </cell>
          <cell r="W46"/>
          <cell r="X46">
            <v>0</v>
          </cell>
          <cell r="Y46">
            <v>0</v>
          </cell>
          <cell r="Z46">
            <v>0</v>
          </cell>
          <cell r="AA46" t="str">
            <v xml:space="preserve"> </v>
          </cell>
          <cell r="AB46">
            <v>0</v>
          </cell>
          <cell r="AC46"/>
          <cell r="AD46">
            <v>401202</v>
          </cell>
          <cell r="AF46">
            <v>401202</v>
          </cell>
          <cell r="AG46">
            <v>267468</v>
          </cell>
          <cell r="AI46">
            <v>267468</v>
          </cell>
          <cell r="AJ46">
            <v>1.5</v>
          </cell>
          <cell r="AK46">
            <v>20271255</v>
          </cell>
          <cell r="AL46">
            <v>15453596.73</v>
          </cell>
        </row>
        <row r="47">
          <cell r="B47">
            <v>362041</v>
          </cell>
          <cell r="C47">
            <v>1</v>
          </cell>
          <cell r="D47">
            <v>3</v>
          </cell>
          <cell r="E47">
            <v>0</v>
          </cell>
          <cell r="F47">
            <v>432667.39</v>
          </cell>
          <cell r="G47">
            <v>13737740</v>
          </cell>
          <cell r="H47">
            <v>432667.39</v>
          </cell>
          <cell r="I47">
            <v>432667.39</v>
          </cell>
          <cell r="J47">
            <v>3.4029990419376453E-4</v>
          </cell>
          <cell r="K47">
            <v>39305</v>
          </cell>
          <cell r="L47"/>
          <cell r="M47">
            <v>0</v>
          </cell>
          <cell r="N47" t="str">
            <v xml:space="preserve"> </v>
          </cell>
          <cell r="O47">
            <v>0</v>
          </cell>
          <cell r="P47"/>
          <cell r="Q47">
            <v>0</v>
          </cell>
          <cell r="R47">
            <v>0</v>
          </cell>
          <cell r="S47"/>
          <cell r="T47">
            <v>0</v>
          </cell>
          <cell r="U47" t="str">
            <v xml:space="preserve"> </v>
          </cell>
          <cell r="V47">
            <v>0</v>
          </cell>
          <cell r="W47"/>
          <cell r="X47">
            <v>0</v>
          </cell>
          <cell r="Y47">
            <v>0</v>
          </cell>
          <cell r="Z47">
            <v>0</v>
          </cell>
          <cell r="AA47" t="str">
            <v xml:space="preserve"> </v>
          </cell>
          <cell r="AB47">
            <v>0</v>
          </cell>
          <cell r="AC47"/>
          <cell r="AD47">
            <v>39305</v>
          </cell>
          <cell r="AF47">
            <v>39305</v>
          </cell>
          <cell r="AG47">
            <v>26203</v>
          </cell>
          <cell r="AI47">
            <v>26203</v>
          </cell>
          <cell r="AJ47">
            <v>1.5000190817845285</v>
          </cell>
          <cell r="AK47">
            <v>13737740</v>
          </cell>
          <cell r="AL47">
            <v>13265767.609999999</v>
          </cell>
        </row>
        <row r="48">
          <cell r="B48">
            <v>334048</v>
          </cell>
          <cell r="C48">
            <v>1</v>
          </cell>
          <cell r="D48">
            <v>3</v>
          </cell>
          <cell r="E48">
            <v>0</v>
          </cell>
          <cell r="F48">
            <v>2435114.0699999998</v>
          </cell>
          <cell r="G48">
            <v>5217357</v>
          </cell>
          <cell r="H48">
            <v>2435114.0699999998</v>
          </cell>
          <cell r="I48">
            <v>2435114.0699999998</v>
          </cell>
          <cell r="J48">
            <v>1.9152566240822726E-3</v>
          </cell>
          <cell r="K48">
            <v>221212</v>
          </cell>
          <cell r="L48"/>
          <cell r="M48">
            <v>0</v>
          </cell>
          <cell r="N48" t="str">
            <v xml:space="preserve"> </v>
          </cell>
          <cell r="O48">
            <v>0</v>
          </cell>
          <cell r="P48"/>
          <cell r="Q48">
            <v>0</v>
          </cell>
          <cell r="R48">
            <v>0</v>
          </cell>
          <cell r="S48"/>
          <cell r="T48">
            <v>0</v>
          </cell>
          <cell r="U48" t="str">
            <v xml:space="preserve"> </v>
          </cell>
          <cell r="V48">
            <v>0</v>
          </cell>
          <cell r="W48"/>
          <cell r="X48">
            <v>0</v>
          </cell>
          <cell r="Y48">
            <v>0</v>
          </cell>
          <cell r="Z48">
            <v>0</v>
          </cell>
          <cell r="AA48" t="str">
            <v xml:space="preserve"> </v>
          </cell>
          <cell r="AB48">
            <v>0</v>
          </cell>
          <cell r="AC48"/>
          <cell r="AD48">
            <v>221212</v>
          </cell>
          <cell r="AF48">
            <v>221212</v>
          </cell>
          <cell r="AG48">
            <v>147475</v>
          </cell>
          <cell r="AI48">
            <v>147475</v>
          </cell>
          <cell r="AJ48">
            <v>1.4999966095948465</v>
          </cell>
          <cell r="AK48">
            <v>5217357</v>
          </cell>
          <cell r="AL48">
            <v>2561030.9300000002</v>
          </cell>
        </row>
        <row r="49">
          <cell r="B49">
            <v>274043</v>
          </cell>
          <cell r="C49">
            <v>1</v>
          </cell>
          <cell r="D49">
            <v>3</v>
          </cell>
          <cell r="E49">
            <v>0</v>
          </cell>
          <cell r="F49">
            <v>9856976.5500000007</v>
          </cell>
          <cell r="G49">
            <v>9964802</v>
          </cell>
          <cell r="H49">
            <v>9856976.5500000007</v>
          </cell>
          <cell r="I49">
            <v>9856976.5500000007</v>
          </cell>
          <cell r="J49">
            <v>7.7526715743591957E-3</v>
          </cell>
          <cell r="K49">
            <v>895434</v>
          </cell>
          <cell r="L49" t="str">
            <v>XXXXX</v>
          </cell>
          <cell r="M49">
            <v>0</v>
          </cell>
          <cell r="N49" t="str">
            <v xml:space="preserve"> </v>
          </cell>
          <cell r="O49">
            <v>0</v>
          </cell>
          <cell r="P49"/>
          <cell r="Q49">
            <v>0</v>
          </cell>
          <cell r="R49">
            <v>0</v>
          </cell>
          <cell r="S49"/>
          <cell r="T49">
            <v>0</v>
          </cell>
          <cell r="U49" t="str">
            <v xml:space="preserve"> </v>
          </cell>
          <cell r="V49">
            <v>0</v>
          </cell>
          <cell r="W49"/>
          <cell r="X49">
            <v>0</v>
          </cell>
          <cell r="Y49">
            <v>0</v>
          </cell>
          <cell r="Z49">
            <v>0</v>
          </cell>
          <cell r="AA49" t="str">
            <v xml:space="preserve"> </v>
          </cell>
          <cell r="AB49">
            <v>0</v>
          </cell>
          <cell r="AC49"/>
          <cell r="AD49">
            <v>895434</v>
          </cell>
          <cell r="AF49">
            <v>895434</v>
          </cell>
          <cell r="AG49">
            <v>596956</v>
          </cell>
          <cell r="AI49">
            <v>596956</v>
          </cell>
          <cell r="AJ49">
            <v>1.5</v>
          </cell>
          <cell r="AK49">
            <v>9964802</v>
          </cell>
          <cell r="AL49">
            <v>-787608.55000000075</v>
          </cell>
        </row>
        <row r="50">
          <cell r="B50">
            <v>500967</v>
          </cell>
          <cell r="C50">
            <v>1</v>
          </cell>
          <cell r="D50">
            <v>3</v>
          </cell>
          <cell r="E50">
            <v>0</v>
          </cell>
          <cell r="F50">
            <v>428749.94</v>
          </cell>
          <cell r="G50">
            <v>11338337</v>
          </cell>
          <cell r="H50">
            <v>428749.94</v>
          </cell>
          <cell r="I50">
            <v>428749.94</v>
          </cell>
          <cell r="J50">
            <v>3.3721876637174414E-4</v>
          </cell>
          <cell r="K50">
            <v>38949</v>
          </cell>
          <cell r="L50"/>
          <cell r="M50">
            <v>0</v>
          </cell>
          <cell r="N50" t="str">
            <v xml:space="preserve"> </v>
          </cell>
          <cell r="O50">
            <v>0</v>
          </cell>
          <cell r="P50"/>
          <cell r="Q50">
            <v>0</v>
          </cell>
          <cell r="R50">
            <v>0</v>
          </cell>
          <cell r="S50"/>
          <cell r="T50">
            <v>0</v>
          </cell>
          <cell r="U50" t="str">
            <v xml:space="preserve"> </v>
          </cell>
          <cell r="V50">
            <v>0</v>
          </cell>
          <cell r="W50"/>
          <cell r="X50">
            <v>0</v>
          </cell>
          <cell r="Y50">
            <v>0</v>
          </cell>
          <cell r="Z50">
            <v>0</v>
          </cell>
          <cell r="AA50" t="str">
            <v xml:space="preserve"> </v>
          </cell>
          <cell r="AB50">
            <v>0</v>
          </cell>
          <cell r="AC50"/>
          <cell r="AD50">
            <v>38949</v>
          </cell>
          <cell r="AF50">
            <v>38949</v>
          </cell>
          <cell r="AG50">
            <v>25966</v>
          </cell>
          <cell r="AI50">
            <v>25966</v>
          </cell>
          <cell r="AJ50">
            <v>1.5</v>
          </cell>
          <cell r="AK50">
            <v>11338337</v>
          </cell>
          <cell r="AL50">
            <v>10870638.060000001</v>
          </cell>
        </row>
        <row r="51">
          <cell r="B51">
            <v>130760</v>
          </cell>
          <cell r="C51">
            <v>1</v>
          </cell>
          <cell r="D51">
            <v>3</v>
          </cell>
          <cell r="E51">
            <v>0</v>
          </cell>
          <cell r="F51">
            <v>1450769.55</v>
          </cell>
          <cell r="G51">
            <v>9729511</v>
          </cell>
          <cell r="H51">
            <v>1450769.55</v>
          </cell>
          <cell r="I51">
            <v>1450769.55</v>
          </cell>
          <cell r="J51">
            <v>1.1410537292219571E-3</v>
          </cell>
          <cell r="K51">
            <v>131792</v>
          </cell>
          <cell r="L51"/>
          <cell r="M51">
            <v>0</v>
          </cell>
          <cell r="N51" t="str">
            <v xml:space="preserve"> </v>
          </cell>
          <cell r="O51">
            <v>0</v>
          </cell>
          <cell r="P51"/>
          <cell r="Q51">
            <v>0</v>
          </cell>
          <cell r="R51">
            <v>0</v>
          </cell>
          <cell r="S51"/>
          <cell r="T51">
            <v>0</v>
          </cell>
          <cell r="U51" t="str">
            <v xml:space="preserve"> </v>
          </cell>
          <cell r="V51">
            <v>0</v>
          </cell>
          <cell r="W51"/>
          <cell r="X51">
            <v>0</v>
          </cell>
          <cell r="Y51">
            <v>0</v>
          </cell>
          <cell r="Z51">
            <v>0</v>
          </cell>
          <cell r="AA51" t="str">
            <v xml:space="preserve"> </v>
          </cell>
          <cell r="AB51">
            <v>0</v>
          </cell>
          <cell r="AC51"/>
          <cell r="AD51">
            <v>131792</v>
          </cell>
          <cell r="AF51">
            <v>131792</v>
          </cell>
          <cell r="AG51">
            <v>87861</v>
          </cell>
          <cell r="AI51">
            <v>87861</v>
          </cell>
          <cell r="AJ51">
            <v>1.5000056908070702</v>
          </cell>
          <cell r="AK51">
            <v>9729511</v>
          </cell>
          <cell r="AL51">
            <v>8146949.4500000002</v>
          </cell>
        </row>
        <row r="52">
          <cell r="B52">
            <v>391010</v>
          </cell>
          <cell r="C52">
            <v>1</v>
          </cell>
          <cell r="D52">
            <v>3</v>
          </cell>
          <cell r="E52">
            <v>0</v>
          </cell>
          <cell r="F52">
            <v>31344413.879999999</v>
          </cell>
          <cell r="G52">
            <v>63654016</v>
          </cell>
          <cell r="H52">
            <v>31344413.879999999</v>
          </cell>
          <cell r="I52">
            <v>31344413.879999999</v>
          </cell>
          <cell r="J52">
            <v>2.4652888770687578E-2</v>
          </cell>
          <cell r="K52">
            <v>2847409</v>
          </cell>
          <cell r="L52"/>
          <cell r="M52">
            <v>0</v>
          </cell>
          <cell r="N52" t="str">
            <v xml:space="preserve"> </v>
          </cell>
          <cell r="O52">
            <v>0</v>
          </cell>
          <cell r="P52"/>
          <cell r="Q52">
            <v>0</v>
          </cell>
          <cell r="R52">
            <v>0</v>
          </cell>
          <cell r="S52"/>
          <cell r="T52">
            <v>0</v>
          </cell>
          <cell r="U52" t="str">
            <v xml:space="preserve"> </v>
          </cell>
          <cell r="V52">
            <v>0</v>
          </cell>
          <cell r="W52"/>
          <cell r="X52">
            <v>0</v>
          </cell>
          <cell r="Y52">
            <v>0</v>
          </cell>
          <cell r="Z52">
            <v>0</v>
          </cell>
          <cell r="AA52" t="str">
            <v xml:space="preserve"> </v>
          </cell>
          <cell r="AB52">
            <v>0</v>
          </cell>
          <cell r="AC52"/>
          <cell r="AD52">
            <v>2847409</v>
          </cell>
          <cell r="AF52">
            <v>2847409</v>
          </cell>
          <cell r="AG52">
            <v>1898273</v>
          </cell>
          <cell r="AI52">
            <v>1898273</v>
          </cell>
          <cell r="AJ52">
            <v>1.4999997366026909</v>
          </cell>
          <cell r="AK52">
            <v>63654016</v>
          </cell>
          <cell r="AL52">
            <v>29462193.120000001</v>
          </cell>
        </row>
        <row r="53">
          <cell r="B53">
            <v>400511</v>
          </cell>
          <cell r="C53">
            <v>1</v>
          </cell>
          <cell r="D53">
            <v>3</v>
          </cell>
          <cell r="E53">
            <v>1</v>
          </cell>
          <cell r="F53">
            <v>0</v>
          </cell>
          <cell r="G53">
            <v>24902295</v>
          </cell>
          <cell r="H53">
            <v>0</v>
          </cell>
          <cell r="I53">
            <v>0</v>
          </cell>
          <cell r="J53">
            <v>0</v>
          </cell>
          <cell r="K53">
            <v>0</v>
          </cell>
          <cell r="L53"/>
          <cell r="M53">
            <v>0</v>
          </cell>
          <cell r="N53" t="str">
            <v xml:space="preserve"> </v>
          </cell>
          <cell r="O53">
            <v>0</v>
          </cell>
          <cell r="P53"/>
          <cell r="Q53">
            <v>0</v>
          </cell>
          <cell r="R53">
            <v>0</v>
          </cell>
          <cell r="S53"/>
          <cell r="T53">
            <v>0</v>
          </cell>
          <cell r="U53" t="str">
            <v xml:space="preserve"> </v>
          </cell>
          <cell r="V53">
            <v>0</v>
          </cell>
          <cell r="W53"/>
          <cell r="X53">
            <v>0</v>
          </cell>
          <cell r="Y53">
            <v>0</v>
          </cell>
          <cell r="Z53">
            <v>0</v>
          </cell>
          <cell r="AA53" t="str">
            <v xml:space="preserve"> </v>
          </cell>
          <cell r="AB53">
            <v>0</v>
          </cell>
          <cell r="AC53"/>
          <cell r="AD53">
            <v>0</v>
          </cell>
          <cell r="AF53">
            <v>0</v>
          </cell>
          <cell r="AG53">
            <v>0</v>
          </cell>
          <cell r="AI53">
            <v>0</v>
          </cell>
          <cell r="AJ53" t="str">
            <v xml:space="preserve"> </v>
          </cell>
          <cell r="AK53">
            <v>24902295</v>
          </cell>
          <cell r="AL53">
            <v>24902295</v>
          </cell>
        </row>
        <row r="54">
          <cell r="B54">
            <v>410782</v>
          </cell>
          <cell r="C54">
            <v>1</v>
          </cell>
          <cell r="D54">
            <v>3</v>
          </cell>
          <cell r="E54">
            <v>0</v>
          </cell>
          <cell r="F54">
            <v>15714351.640000001</v>
          </cell>
          <cell r="G54">
            <v>146100129</v>
          </cell>
          <cell r="H54">
            <v>15714351.640000001</v>
          </cell>
          <cell r="I54">
            <v>15714351.640000001</v>
          </cell>
          <cell r="J54">
            <v>1.2359591873931444E-2</v>
          </cell>
          <cell r="K54">
            <v>1427533</v>
          </cell>
          <cell r="L54"/>
          <cell r="M54">
            <v>0</v>
          </cell>
          <cell r="N54" t="str">
            <v xml:space="preserve"> </v>
          </cell>
          <cell r="O54">
            <v>0</v>
          </cell>
          <cell r="P54"/>
          <cell r="Q54">
            <v>0</v>
          </cell>
          <cell r="R54">
            <v>0</v>
          </cell>
          <cell r="S54"/>
          <cell r="T54">
            <v>0</v>
          </cell>
          <cell r="U54" t="str">
            <v xml:space="preserve"> </v>
          </cell>
          <cell r="V54">
            <v>0</v>
          </cell>
          <cell r="W54"/>
          <cell r="X54">
            <v>0</v>
          </cell>
          <cell r="Y54">
            <v>0</v>
          </cell>
          <cell r="Z54">
            <v>0</v>
          </cell>
          <cell r="AA54" t="str">
            <v xml:space="preserve"> </v>
          </cell>
          <cell r="AB54">
            <v>0</v>
          </cell>
          <cell r="AC54"/>
          <cell r="AD54">
            <v>1427533</v>
          </cell>
          <cell r="AF54">
            <v>1427533</v>
          </cell>
          <cell r="AG54">
            <v>951689</v>
          </cell>
          <cell r="AI54">
            <v>951689</v>
          </cell>
          <cell r="AJ54">
            <v>1.4999994746182839</v>
          </cell>
          <cell r="AK54">
            <v>146100129</v>
          </cell>
          <cell r="AL54">
            <v>128958244.36</v>
          </cell>
        </row>
        <row r="55">
          <cell r="B55">
            <v>540816</v>
          </cell>
          <cell r="C55">
            <v>1</v>
          </cell>
          <cell r="D55">
            <v>3</v>
          </cell>
          <cell r="E55">
            <v>0</v>
          </cell>
          <cell r="F55">
            <v>1438424.59</v>
          </cell>
          <cell r="G55">
            <v>5804586</v>
          </cell>
          <cell r="H55">
            <v>1438424.59</v>
          </cell>
          <cell r="I55">
            <v>1438424.59</v>
          </cell>
          <cell r="J55">
            <v>1.1313442184005479E-3</v>
          </cell>
          <cell r="K55">
            <v>130670</v>
          </cell>
          <cell r="L55"/>
          <cell r="M55">
            <v>0</v>
          </cell>
          <cell r="N55" t="str">
            <v xml:space="preserve"> </v>
          </cell>
          <cell r="O55">
            <v>0</v>
          </cell>
          <cell r="P55"/>
          <cell r="Q55">
            <v>0</v>
          </cell>
          <cell r="R55">
            <v>0</v>
          </cell>
          <cell r="S55"/>
          <cell r="T55">
            <v>0</v>
          </cell>
          <cell r="U55" t="str">
            <v xml:space="preserve"> </v>
          </cell>
          <cell r="V55">
            <v>0</v>
          </cell>
          <cell r="W55"/>
          <cell r="X55">
            <v>0</v>
          </cell>
          <cell r="Y55">
            <v>0</v>
          </cell>
          <cell r="Z55">
            <v>0</v>
          </cell>
          <cell r="AA55" t="str">
            <v xml:space="preserve"> </v>
          </cell>
          <cell r="AB55">
            <v>0</v>
          </cell>
          <cell r="AC55"/>
          <cell r="AD55">
            <v>130670</v>
          </cell>
          <cell r="AF55">
            <v>130670</v>
          </cell>
          <cell r="AG55">
            <v>87113</v>
          </cell>
          <cell r="AI55">
            <v>87113</v>
          </cell>
          <cell r="AJ55">
            <v>1.5000057396714612</v>
          </cell>
          <cell r="AK55">
            <v>5804586</v>
          </cell>
          <cell r="AL55">
            <v>4235491.41</v>
          </cell>
        </row>
        <row r="56">
          <cell r="B56">
            <v>551061</v>
          </cell>
          <cell r="C56">
            <v>1</v>
          </cell>
          <cell r="D56">
            <v>3</v>
          </cell>
          <cell r="E56">
            <v>0</v>
          </cell>
          <cell r="F56">
            <v>566610.31999999995</v>
          </cell>
          <cell r="G56">
            <v>9963472</v>
          </cell>
          <cell r="H56">
            <v>566610.31999999995</v>
          </cell>
          <cell r="I56">
            <v>566610.31999999995</v>
          </cell>
          <cell r="J56">
            <v>4.4564818626889873E-4</v>
          </cell>
          <cell r="K56">
            <v>51472</v>
          </cell>
          <cell r="L56"/>
          <cell r="M56">
            <v>0</v>
          </cell>
          <cell r="N56" t="str">
            <v xml:space="preserve"> </v>
          </cell>
          <cell r="O56">
            <v>0</v>
          </cell>
          <cell r="P56"/>
          <cell r="Q56">
            <v>0</v>
          </cell>
          <cell r="R56">
            <v>0</v>
          </cell>
          <cell r="S56"/>
          <cell r="T56">
            <v>0</v>
          </cell>
          <cell r="U56" t="str">
            <v xml:space="preserve"> </v>
          </cell>
          <cell r="V56">
            <v>0</v>
          </cell>
          <cell r="W56"/>
          <cell r="X56">
            <v>0</v>
          </cell>
          <cell r="Y56">
            <v>0</v>
          </cell>
          <cell r="Z56">
            <v>0</v>
          </cell>
          <cell r="AA56" t="str">
            <v xml:space="preserve"> </v>
          </cell>
          <cell r="AB56">
            <v>0</v>
          </cell>
          <cell r="AC56"/>
          <cell r="AD56">
            <v>51472</v>
          </cell>
          <cell r="AF56">
            <v>51472</v>
          </cell>
          <cell r="AG56">
            <v>34315</v>
          </cell>
          <cell r="AI56">
            <v>34315</v>
          </cell>
          <cell r="AJ56">
            <v>1.4999854291126329</v>
          </cell>
          <cell r="AK56">
            <v>9963472</v>
          </cell>
          <cell r="AL56">
            <v>9345389.6799999997</v>
          </cell>
        </row>
        <row r="57">
          <cell r="B57">
            <v>560481</v>
          </cell>
          <cell r="C57">
            <v>1</v>
          </cell>
          <cell r="D57">
            <v>3</v>
          </cell>
          <cell r="E57">
            <v>0</v>
          </cell>
          <cell r="F57">
            <v>27651265.850000001</v>
          </cell>
          <cell r="G57">
            <v>81920786</v>
          </cell>
          <cell r="H57">
            <v>27651265.850000001</v>
          </cell>
          <cell r="I57">
            <v>27651265.850000001</v>
          </cell>
          <cell r="J57">
            <v>2.1748168078004015E-2</v>
          </cell>
          <cell r="K57">
            <v>2511913</v>
          </cell>
          <cell r="L57"/>
          <cell r="M57">
            <v>0</v>
          </cell>
          <cell r="N57" t="str">
            <v xml:space="preserve"> </v>
          </cell>
          <cell r="O57">
            <v>0</v>
          </cell>
          <cell r="P57"/>
          <cell r="Q57">
            <v>0</v>
          </cell>
          <cell r="R57">
            <v>0</v>
          </cell>
          <cell r="S57"/>
          <cell r="T57">
            <v>0</v>
          </cell>
          <cell r="U57" t="str">
            <v xml:space="preserve"> </v>
          </cell>
          <cell r="V57">
            <v>0</v>
          </cell>
          <cell r="W57"/>
          <cell r="X57">
            <v>0</v>
          </cell>
          <cell r="Y57">
            <v>0</v>
          </cell>
          <cell r="Z57">
            <v>0</v>
          </cell>
          <cell r="AA57" t="str">
            <v xml:space="preserve"> </v>
          </cell>
          <cell r="AB57">
            <v>0</v>
          </cell>
          <cell r="AC57"/>
          <cell r="AD57">
            <v>2511913</v>
          </cell>
          <cell r="AF57">
            <v>2511913</v>
          </cell>
          <cell r="AG57">
            <v>1674609</v>
          </cell>
          <cell r="AI57">
            <v>1674609</v>
          </cell>
          <cell r="AJ57">
            <v>1.4999997014228397</v>
          </cell>
          <cell r="AK57">
            <v>81920786</v>
          </cell>
          <cell r="AL57">
            <v>51757607.149999999</v>
          </cell>
        </row>
        <row r="58">
          <cell r="B58">
            <v>100697</v>
          </cell>
          <cell r="C58">
            <v>1</v>
          </cell>
          <cell r="D58">
            <v>4</v>
          </cell>
          <cell r="E58">
            <v>0</v>
          </cell>
          <cell r="F58">
            <v>139829.81</v>
          </cell>
          <cell r="G58">
            <v>6731737</v>
          </cell>
          <cell r="H58">
            <v>139829.81</v>
          </cell>
          <cell r="I58">
            <v>139829.81</v>
          </cell>
          <cell r="J58">
            <v>1.0997840846390641E-4</v>
          </cell>
          <cell r="K58">
            <v>12703</v>
          </cell>
          <cell r="L58"/>
          <cell r="M58">
            <v>0</v>
          </cell>
          <cell r="N58" t="str">
            <v xml:space="preserve"> </v>
          </cell>
          <cell r="O58">
            <v>0</v>
          </cell>
          <cell r="P58"/>
          <cell r="Q58">
            <v>0</v>
          </cell>
          <cell r="R58">
            <v>0</v>
          </cell>
          <cell r="S58"/>
          <cell r="T58">
            <v>0</v>
          </cell>
          <cell r="U58" t="str">
            <v xml:space="preserve"> </v>
          </cell>
          <cell r="V58">
            <v>0</v>
          </cell>
          <cell r="W58"/>
          <cell r="X58">
            <v>0</v>
          </cell>
          <cell r="Y58">
            <v>0</v>
          </cell>
          <cell r="Z58">
            <v>0</v>
          </cell>
          <cell r="AA58" t="str">
            <v xml:space="preserve"> </v>
          </cell>
          <cell r="AB58">
            <v>0</v>
          </cell>
          <cell r="AC58"/>
          <cell r="AD58">
            <v>12703</v>
          </cell>
          <cell r="AF58">
            <v>12703</v>
          </cell>
          <cell r="AG58">
            <v>8469</v>
          </cell>
          <cell r="AI58">
            <v>8469</v>
          </cell>
          <cell r="AJ58">
            <v>1.4999409611524384</v>
          </cell>
          <cell r="AK58">
            <v>6731737</v>
          </cell>
          <cell r="AL58">
            <v>6579204.1900000004</v>
          </cell>
        </row>
        <row r="59">
          <cell r="B59">
            <v>320874</v>
          </cell>
          <cell r="C59">
            <v>1</v>
          </cell>
          <cell r="D59">
            <v>4</v>
          </cell>
          <cell r="E59">
            <v>0</v>
          </cell>
          <cell r="F59">
            <v>17295.32</v>
          </cell>
          <cell r="G59">
            <v>3549361</v>
          </cell>
          <cell r="H59">
            <v>17295.32</v>
          </cell>
          <cell r="I59">
            <v>17295.32</v>
          </cell>
          <cell r="J59">
            <v>1.3603049074256555E-5</v>
          </cell>
          <cell r="K59">
            <v>1571</v>
          </cell>
          <cell r="L59"/>
          <cell r="M59">
            <v>0</v>
          </cell>
          <cell r="N59" t="str">
            <v xml:space="preserve"> </v>
          </cell>
          <cell r="O59">
            <v>0</v>
          </cell>
          <cell r="P59"/>
          <cell r="Q59">
            <v>0</v>
          </cell>
          <cell r="R59">
            <v>0</v>
          </cell>
          <cell r="S59"/>
          <cell r="T59">
            <v>0</v>
          </cell>
          <cell r="U59" t="str">
            <v xml:space="preserve"> </v>
          </cell>
          <cell r="V59">
            <v>0</v>
          </cell>
          <cell r="W59"/>
          <cell r="X59">
            <v>0</v>
          </cell>
          <cell r="Y59">
            <v>0</v>
          </cell>
          <cell r="Z59">
            <v>0</v>
          </cell>
          <cell r="AA59" t="str">
            <v xml:space="preserve"> </v>
          </cell>
          <cell r="AB59">
            <v>0</v>
          </cell>
          <cell r="AC59"/>
          <cell r="AD59">
            <v>1571</v>
          </cell>
          <cell r="AF59">
            <v>1571</v>
          </cell>
          <cell r="AG59">
            <v>1047</v>
          </cell>
          <cell r="AI59">
            <v>1047</v>
          </cell>
          <cell r="AJ59">
            <v>1.5004775549188156</v>
          </cell>
          <cell r="AK59">
            <v>3549361</v>
          </cell>
          <cell r="AL59">
            <v>3530494.68</v>
          </cell>
        </row>
        <row r="60">
          <cell r="B60">
            <v>220733</v>
          </cell>
          <cell r="C60">
            <v>1</v>
          </cell>
          <cell r="D60">
            <v>4</v>
          </cell>
          <cell r="E60">
            <v>0</v>
          </cell>
          <cell r="F60">
            <v>14528.59</v>
          </cell>
          <cell r="G60">
            <v>4405569</v>
          </cell>
          <cell r="H60">
            <v>14528.59</v>
          </cell>
          <cell r="I60">
            <v>14528.59</v>
          </cell>
          <cell r="J60">
            <v>1.142697115461021E-5</v>
          </cell>
          <cell r="K60">
            <v>1320</v>
          </cell>
          <cell r="L60"/>
          <cell r="M60">
            <v>0</v>
          </cell>
          <cell r="N60" t="str">
            <v xml:space="preserve"> </v>
          </cell>
          <cell r="O60">
            <v>0</v>
          </cell>
          <cell r="P60"/>
          <cell r="Q60">
            <v>0</v>
          </cell>
          <cell r="R60">
            <v>0</v>
          </cell>
          <cell r="S60"/>
          <cell r="T60">
            <v>0</v>
          </cell>
          <cell r="U60" t="str">
            <v xml:space="preserve"> </v>
          </cell>
          <cell r="V60">
            <v>0</v>
          </cell>
          <cell r="W60"/>
          <cell r="X60">
            <v>0</v>
          </cell>
          <cell r="Y60">
            <v>0</v>
          </cell>
          <cell r="Z60">
            <v>0</v>
          </cell>
          <cell r="AA60" t="str">
            <v xml:space="preserve"> </v>
          </cell>
          <cell r="AB60">
            <v>0</v>
          </cell>
          <cell r="AC60"/>
          <cell r="AD60">
            <v>1320</v>
          </cell>
          <cell r="AF60">
            <v>1320</v>
          </cell>
          <cell r="AG60">
            <v>880</v>
          </cell>
          <cell r="AI60">
            <v>880</v>
          </cell>
          <cell r="AJ60">
            <v>1.5</v>
          </cell>
          <cell r="AK60">
            <v>4405569</v>
          </cell>
          <cell r="AL60">
            <v>4389720.41</v>
          </cell>
        </row>
        <row r="61">
          <cell r="B61">
            <v>150737</v>
          </cell>
          <cell r="C61">
            <v>1</v>
          </cell>
          <cell r="D61">
            <v>4</v>
          </cell>
          <cell r="E61">
            <v>0</v>
          </cell>
          <cell r="F61">
            <v>81322.75</v>
          </cell>
          <cell r="G61">
            <v>11873418</v>
          </cell>
          <cell r="H61">
            <v>81322.75</v>
          </cell>
          <cell r="I61">
            <v>81322.75</v>
          </cell>
          <cell r="J61">
            <v>6.3961658940308547E-5</v>
          </cell>
          <cell r="K61">
            <v>7388</v>
          </cell>
          <cell r="L61"/>
          <cell r="M61">
            <v>0</v>
          </cell>
          <cell r="N61" t="str">
            <v xml:space="preserve"> </v>
          </cell>
          <cell r="O61">
            <v>0</v>
          </cell>
          <cell r="P61"/>
          <cell r="Q61">
            <v>0</v>
          </cell>
          <cell r="R61">
            <v>0</v>
          </cell>
          <cell r="S61"/>
          <cell r="T61">
            <v>0</v>
          </cell>
          <cell r="U61" t="str">
            <v xml:space="preserve"> </v>
          </cell>
          <cell r="V61">
            <v>0</v>
          </cell>
          <cell r="W61"/>
          <cell r="X61">
            <v>0</v>
          </cell>
          <cell r="Y61">
            <v>0</v>
          </cell>
          <cell r="Z61">
            <v>0</v>
          </cell>
          <cell r="AA61" t="str">
            <v xml:space="preserve"> </v>
          </cell>
          <cell r="AB61">
            <v>0</v>
          </cell>
          <cell r="AC61"/>
          <cell r="AD61">
            <v>7388</v>
          </cell>
          <cell r="AF61">
            <v>7388</v>
          </cell>
          <cell r="AG61">
            <v>4925</v>
          </cell>
          <cell r="AI61">
            <v>4925</v>
          </cell>
          <cell r="AJ61">
            <v>1.5001015228426395</v>
          </cell>
          <cell r="AK61">
            <v>11873418</v>
          </cell>
          <cell r="AL61">
            <v>11784707.25</v>
          </cell>
        </row>
        <row r="62">
          <cell r="B62">
            <v>100745</v>
          </cell>
          <cell r="C62">
            <v>1</v>
          </cell>
          <cell r="D62">
            <v>4</v>
          </cell>
          <cell r="E62">
            <v>0</v>
          </cell>
          <cell r="F62">
            <v>206896.48</v>
          </cell>
          <cell r="G62">
            <v>3251434</v>
          </cell>
          <cell r="H62">
            <v>206896.48</v>
          </cell>
          <cell r="I62">
            <v>206896.48</v>
          </cell>
          <cell r="J62">
            <v>1.6272742977469859E-4</v>
          </cell>
          <cell r="K62">
            <v>18795</v>
          </cell>
          <cell r="L62"/>
          <cell r="M62">
            <v>0</v>
          </cell>
          <cell r="N62" t="str">
            <v xml:space="preserve"> </v>
          </cell>
          <cell r="O62">
            <v>0</v>
          </cell>
          <cell r="P62"/>
          <cell r="Q62">
            <v>0</v>
          </cell>
          <cell r="R62">
            <v>0</v>
          </cell>
          <cell r="S62"/>
          <cell r="T62">
            <v>0</v>
          </cell>
          <cell r="U62" t="str">
            <v xml:space="preserve"> </v>
          </cell>
          <cell r="V62">
            <v>0</v>
          </cell>
          <cell r="W62"/>
          <cell r="X62">
            <v>0</v>
          </cell>
          <cell r="Y62">
            <v>0</v>
          </cell>
          <cell r="Z62">
            <v>0</v>
          </cell>
          <cell r="AA62" t="str">
            <v xml:space="preserve"> </v>
          </cell>
          <cell r="AB62">
            <v>0</v>
          </cell>
          <cell r="AC62"/>
          <cell r="AD62">
            <v>18795</v>
          </cell>
          <cell r="AF62">
            <v>18795</v>
          </cell>
          <cell r="AG62">
            <v>12530</v>
          </cell>
          <cell r="AI62">
            <v>12530</v>
          </cell>
          <cell r="AJ62">
            <v>1.5</v>
          </cell>
          <cell r="AK62">
            <v>3251434</v>
          </cell>
          <cell r="AL62">
            <v>3025742.52</v>
          </cell>
        </row>
        <row r="63">
          <cell r="B63">
            <v>191261</v>
          </cell>
          <cell r="C63">
            <v>1</v>
          </cell>
          <cell r="D63">
            <v>4</v>
          </cell>
          <cell r="E63">
            <v>0</v>
          </cell>
          <cell r="F63">
            <v>4060486.14</v>
          </cell>
          <cell r="G63">
            <v>83311332</v>
          </cell>
          <cell r="H63">
            <v>4060486.14</v>
          </cell>
          <cell r="I63">
            <v>4060486.14</v>
          </cell>
          <cell r="J63">
            <v>3.1936380609181312E-3</v>
          </cell>
          <cell r="K63">
            <v>368865</v>
          </cell>
          <cell r="L63"/>
          <cell r="M63">
            <v>0</v>
          </cell>
          <cell r="N63" t="str">
            <v xml:space="preserve"> </v>
          </cell>
          <cell r="O63">
            <v>0</v>
          </cell>
          <cell r="P63"/>
          <cell r="Q63">
            <v>0</v>
          </cell>
          <cell r="R63">
            <v>0</v>
          </cell>
          <cell r="S63"/>
          <cell r="T63">
            <v>0</v>
          </cell>
          <cell r="U63" t="str">
            <v xml:space="preserve"> </v>
          </cell>
          <cell r="V63">
            <v>0</v>
          </cell>
          <cell r="W63"/>
          <cell r="X63">
            <v>0</v>
          </cell>
          <cell r="Y63">
            <v>0</v>
          </cell>
          <cell r="Z63">
            <v>0</v>
          </cell>
          <cell r="AA63" t="str">
            <v xml:space="preserve"> </v>
          </cell>
          <cell r="AB63">
            <v>0</v>
          </cell>
          <cell r="AC63"/>
          <cell r="AD63">
            <v>368865</v>
          </cell>
          <cell r="AF63">
            <v>368865</v>
          </cell>
          <cell r="AG63">
            <v>245910</v>
          </cell>
          <cell r="AI63">
            <v>245910</v>
          </cell>
          <cell r="AJ63">
            <v>1.5</v>
          </cell>
          <cell r="AK63">
            <v>83311332</v>
          </cell>
          <cell r="AL63">
            <v>78881980.859999999</v>
          </cell>
        </row>
        <row r="64">
          <cell r="B64">
            <v>191306</v>
          </cell>
          <cell r="C64">
            <v>1</v>
          </cell>
          <cell r="D64">
            <v>4</v>
          </cell>
          <cell r="E64">
            <v>0</v>
          </cell>
          <cell r="F64">
            <v>43838057.920000002</v>
          </cell>
          <cell r="G64">
            <v>64497934</v>
          </cell>
          <cell r="H64">
            <v>43838057.920000002</v>
          </cell>
          <cell r="I64">
            <v>43838057.920000002</v>
          </cell>
          <cell r="J64">
            <v>3.4479341995745739E-2</v>
          </cell>
          <cell r="K64">
            <v>3982364</v>
          </cell>
          <cell r="L64"/>
          <cell r="M64">
            <v>0</v>
          </cell>
          <cell r="N64" t="str">
            <v xml:space="preserve"> </v>
          </cell>
          <cell r="O64">
            <v>0</v>
          </cell>
          <cell r="P64"/>
          <cell r="Q64">
            <v>0</v>
          </cell>
          <cell r="R64">
            <v>0</v>
          </cell>
          <cell r="S64"/>
          <cell r="T64">
            <v>0</v>
          </cell>
          <cell r="U64" t="str">
            <v xml:space="preserve"> </v>
          </cell>
          <cell r="V64">
            <v>0</v>
          </cell>
          <cell r="W64"/>
          <cell r="X64">
            <v>0</v>
          </cell>
          <cell r="Y64">
            <v>0</v>
          </cell>
          <cell r="Z64">
            <v>0</v>
          </cell>
          <cell r="AA64" t="str">
            <v xml:space="preserve"> </v>
          </cell>
          <cell r="AB64">
            <v>0</v>
          </cell>
          <cell r="AC64"/>
          <cell r="AD64">
            <v>3982364</v>
          </cell>
          <cell r="AF64">
            <v>3982364</v>
          </cell>
          <cell r="AG64">
            <v>2654909</v>
          </cell>
          <cell r="AI64">
            <v>2654909</v>
          </cell>
          <cell r="AJ64">
            <v>1.5000001883303722</v>
          </cell>
          <cell r="AK64">
            <v>64497934</v>
          </cell>
          <cell r="AL64">
            <v>16677512.079999998</v>
          </cell>
        </row>
        <row r="65">
          <cell r="B65">
            <v>450936</v>
          </cell>
          <cell r="C65">
            <v>1</v>
          </cell>
          <cell r="D65">
            <v>4</v>
          </cell>
          <cell r="E65">
            <v>0</v>
          </cell>
          <cell r="F65">
            <v>188023.23</v>
          </cell>
          <cell r="G65">
            <v>9491547</v>
          </cell>
          <cell r="H65">
            <v>188023.23</v>
          </cell>
          <cell r="I65">
            <v>188023.23</v>
          </cell>
          <cell r="J65">
            <v>1.4788331321942741E-4</v>
          </cell>
          <cell r="K65">
            <v>17081</v>
          </cell>
          <cell r="L65"/>
          <cell r="M65">
            <v>0</v>
          </cell>
          <cell r="N65" t="str">
            <v xml:space="preserve"> </v>
          </cell>
          <cell r="O65">
            <v>0</v>
          </cell>
          <cell r="P65"/>
          <cell r="Q65">
            <v>0</v>
          </cell>
          <cell r="R65">
            <v>0</v>
          </cell>
          <cell r="S65"/>
          <cell r="T65">
            <v>0</v>
          </cell>
          <cell r="U65" t="str">
            <v xml:space="preserve"> </v>
          </cell>
          <cell r="V65">
            <v>0</v>
          </cell>
          <cell r="W65"/>
          <cell r="X65">
            <v>0</v>
          </cell>
          <cell r="Y65">
            <v>0</v>
          </cell>
          <cell r="Z65">
            <v>0</v>
          </cell>
          <cell r="AA65" t="str">
            <v xml:space="preserve"> </v>
          </cell>
          <cell r="AB65">
            <v>0</v>
          </cell>
          <cell r="AC65"/>
          <cell r="AD65">
            <v>17081</v>
          </cell>
          <cell r="AF65">
            <v>17081</v>
          </cell>
          <cell r="AG65">
            <v>11387</v>
          </cell>
          <cell r="AI65">
            <v>11387</v>
          </cell>
          <cell r="AJ65">
            <v>1.5000439097216123</v>
          </cell>
          <cell r="AK65">
            <v>9491547</v>
          </cell>
          <cell r="AL65">
            <v>9286442.7699999996</v>
          </cell>
        </row>
        <row r="66">
          <cell r="B66">
            <v>250956</v>
          </cell>
          <cell r="C66">
            <v>1</v>
          </cell>
          <cell r="D66">
            <v>4</v>
          </cell>
          <cell r="E66">
            <v>0</v>
          </cell>
          <cell r="F66">
            <v>89500.36</v>
          </cell>
          <cell r="G66">
            <v>6556941</v>
          </cell>
          <cell r="H66">
            <v>89500.36</v>
          </cell>
          <cell r="I66">
            <v>89500.36</v>
          </cell>
          <cell r="J66">
            <v>7.0393481545506434E-5</v>
          </cell>
          <cell r="K66">
            <v>8130</v>
          </cell>
          <cell r="L66"/>
          <cell r="M66">
            <v>0</v>
          </cell>
          <cell r="N66" t="str">
            <v xml:space="preserve"> </v>
          </cell>
          <cell r="O66">
            <v>0</v>
          </cell>
          <cell r="P66"/>
          <cell r="Q66">
            <v>0</v>
          </cell>
          <cell r="R66">
            <v>0</v>
          </cell>
          <cell r="S66"/>
          <cell r="T66">
            <v>0</v>
          </cell>
          <cell r="U66" t="str">
            <v xml:space="preserve"> </v>
          </cell>
          <cell r="V66">
            <v>0</v>
          </cell>
          <cell r="W66"/>
          <cell r="X66">
            <v>0</v>
          </cell>
          <cell r="Y66">
            <v>0</v>
          </cell>
          <cell r="Z66">
            <v>0</v>
          </cell>
          <cell r="AA66" t="str">
            <v xml:space="preserve"> </v>
          </cell>
          <cell r="AB66">
            <v>0</v>
          </cell>
          <cell r="AC66"/>
          <cell r="AD66">
            <v>8130</v>
          </cell>
          <cell r="AF66">
            <v>8130</v>
          </cell>
          <cell r="AG66">
            <v>5420</v>
          </cell>
          <cell r="AI66">
            <v>5420</v>
          </cell>
          <cell r="AJ66">
            <v>1.5</v>
          </cell>
          <cell r="AK66">
            <v>6556941</v>
          </cell>
          <cell r="AL66">
            <v>6459310.6399999997</v>
          </cell>
        </row>
        <row r="67">
          <cell r="B67">
            <v>361266</v>
          </cell>
          <cell r="C67">
            <v>1</v>
          </cell>
          <cell r="D67">
            <v>4</v>
          </cell>
          <cell r="E67">
            <v>0</v>
          </cell>
          <cell r="F67">
            <v>46721.4</v>
          </cell>
          <cell r="G67">
            <v>4808512</v>
          </cell>
          <cell r="H67">
            <v>46721.4</v>
          </cell>
          <cell r="I67">
            <v>46721.4</v>
          </cell>
          <cell r="J67">
            <v>3.6747137203472974E-5</v>
          </cell>
          <cell r="K67">
            <v>4244</v>
          </cell>
          <cell r="L67"/>
          <cell r="M67">
            <v>0</v>
          </cell>
          <cell r="N67" t="str">
            <v xml:space="preserve"> </v>
          </cell>
          <cell r="O67">
            <v>0</v>
          </cell>
          <cell r="P67"/>
          <cell r="Q67">
            <v>0</v>
          </cell>
          <cell r="R67">
            <v>0</v>
          </cell>
          <cell r="S67"/>
          <cell r="T67">
            <v>0</v>
          </cell>
          <cell r="U67" t="str">
            <v xml:space="preserve"> </v>
          </cell>
          <cell r="V67">
            <v>0</v>
          </cell>
          <cell r="W67"/>
          <cell r="X67">
            <v>0</v>
          </cell>
          <cell r="Y67">
            <v>0</v>
          </cell>
          <cell r="Z67">
            <v>0</v>
          </cell>
          <cell r="AA67" t="str">
            <v xml:space="preserve"> </v>
          </cell>
          <cell r="AB67">
            <v>0</v>
          </cell>
          <cell r="AC67"/>
          <cell r="AD67">
            <v>4244</v>
          </cell>
          <cell r="AF67">
            <v>4244</v>
          </cell>
          <cell r="AG67">
            <v>2829</v>
          </cell>
          <cell r="AI67">
            <v>2829</v>
          </cell>
          <cell r="AJ67">
            <v>1.5001767408978437</v>
          </cell>
          <cell r="AK67">
            <v>4808512</v>
          </cell>
          <cell r="AL67">
            <v>4757546.5999999996</v>
          </cell>
        </row>
        <row r="68">
          <cell r="B68">
            <v>100797</v>
          </cell>
          <cell r="C68">
            <v>1</v>
          </cell>
          <cell r="D68">
            <v>4</v>
          </cell>
          <cell r="E68">
            <v>0</v>
          </cell>
          <cell r="F68">
            <v>645673.27</v>
          </cell>
          <cell r="G68">
            <v>3130329</v>
          </cell>
          <cell r="H68">
            <v>645673.27</v>
          </cell>
          <cell r="I68">
            <v>645673.27</v>
          </cell>
          <cell r="J68">
            <v>5.0783247593832917E-4</v>
          </cell>
          <cell r="K68">
            <v>58655</v>
          </cell>
          <cell r="L68"/>
          <cell r="M68">
            <v>0</v>
          </cell>
          <cell r="N68" t="str">
            <v xml:space="preserve"> </v>
          </cell>
          <cell r="O68">
            <v>0</v>
          </cell>
          <cell r="P68"/>
          <cell r="Q68">
            <v>0</v>
          </cell>
          <cell r="R68">
            <v>0</v>
          </cell>
          <cell r="S68"/>
          <cell r="T68">
            <v>0</v>
          </cell>
          <cell r="U68" t="str">
            <v xml:space="preserve"> </v>
          </cell>
          <cell r="V68">
            <v>0</v>
          </cell>
          <cell r="W68"/>
          <cell r="X68">
            <v>0</v>
          </cell>
          <cell r="Y68">
            <v>0</v>
          </cell>
          <cell r="Z68">
            <v>0</v>
          </cell>
          <cell r="AA68" t="str">
            <v xml:space="preserve"> </v>
          </cell>
          <cell r="AB68">
            <v>0</v>
          </cell>
          <cell r="AC68"/>
          <cell r="AD68">
            <v>58655</v>
          </cell>
          <cell r="AF68">
            <v>58655</v>
          </cell>
          <cell r="AG68">
            <v>39103</v>
          </cell>
          <cell r="AI68">
            <v>39103</v>
          </cell>
          <cell r="AJ68">
            <v>1.5000127867427051</v>
          </cell>
          <cell r="AK68">
            <v>3130329</v>
          </cell>
          <cell r="AL68">
            <v>2426000.73</v>
          </cell>
        </row>
        <row r="69">
          <cell r="B69">
            <v>461024</v>
          </cell>
          <cell r="C69">
            <v>1</v>
          </cell>
          <cell r="D69">
            <v>4</v>
          </cell>
          <cell r="E69">
            <v>0</v>
          </cell>
          <cell r="F69">
            <v>0</v>
          </cell>
          <cell r="G69">
            <v>4219161</v>
          </cell>
          <cell r="H69">
            <v>0</v>
          </cell>
          <cell r="I69">
            <v>0</v>
          </cell>
          <cell r="J69" t="str">
            <v xml:space="preserve"> </v>
          </cell>
          <cell r="K69">
            <v>0</v>
          </cell>
          <cell r="L69"/>
          <cell r="M69">
            <v>0</v>
          </cell>
          <cell r="N69" t="str">
            <v xml:space="preserve"> </v>
          </cell>
          <cell r="O69">
            <v>0</v>
          </cell>
          <cell r="P69"/>
          <cell r="Q69">
            <v>0</v>
          </cell>
          <cell r="R69">
            <v>0</v>
          </cell>
          <cell r="S69"/>
          <cell r="T69">
            <v>0</v>
          </cell>
          <cell r="U69" t="str">
            <v xml:space="preserve"> </v>
          </cell>
          <cell r="V69">
            <v>0</v>
          </cell>
          <cell r="W69"/>
          <cell r="X69">
            <v>0</v>
          </cell>
          <cell r="Y69">
            <v>0</v>
          </cell>
          <cell r="Z69">
            <v>0</v>
          </cell>
          <cell r="AA69" t="str">
            <v xml:space="preserve"> </v>
          </cell>
          <cell r="AB69">
            <v>0</v>
          </cell>
          <cell r="AC69"/>
          <cell r="AD69">
            <v>0</v>
          </cell>
          <cell r="AF69">
            <v>0</v>
          </cell>
          <cell r="AG69">
            <v>0</v>
          </cell>
          <cell r="AI69">
            <v>0</v>
          </cell>
          <cell r="AJ69" t="str">
            <v xml:space="preserve"> </v>
          </cell>
          <cell r="AK69">
            <v>4219161</v>
          </cell>
          <cell r="AL69">
            <v>4219161</v>
          </cell>
        </row>
        <row r="70">
          <cell r="B70">
            <v>141338</v>
          </cell>
          <cell r="C70">
            <v>1</v>
          </cell>
          <cell r="D70">
            <v>4</v>
          </cell>
          <cell r="E70">
            <v>0</v>
          </cell>
          <cell r="F70">
            <v>0</v>
          </cell>
          <cell r="G70">
            <v>4310237</v>
          </cell>
          <cell r="H70">
            <v>0</v>
          </cell>
          <cell r="I70">
            <v>0</v>
          </cell>
          <cell r="J70" t="str">
            <v xml:space="preserve"> </v>
          </cell>
          <cell r="K70">
            <v>0</v>
          </cell>
          <cell r="L70"/>
          <cell r="M70">
            <v>0</v>
          </cell>
          <cell r="N70" t="str">
            <v xml:space="preserve"> </v>
          </cell>
          <cell r="O70">
            <v>0</v>
          </cell>
          <cell r="P70"/>
          <cell r="Q70">
            <v>0</v>
          </cell>
          <cell r="R70">
            <v>0</v>
          </cell>
          <cell r="S70"/>
          <cell r="T70">
            <v>0</v>
          </cell>
          <cell r="U70" t="str">
            <v xml:space="preserve"> </v>
          </cell>
          <cell r="V70">
            <v>0</v>
          </cell>
          <cell r="W70"/>
          <cell r="X70">
            <v>0</v>
          </cell>
          <cell r="Y70">
            <v>0</v>
          </cell>
          <cell r="Z70">
            <v>0</v>
          </cell>
          <cell r="AA70" t="str">
            <v xml:space="preserve"> </v>
          </cell>
          <cell r="AB70">
            <v>0</v>
          </cell>
          <cell r="AC70"/>
          <cell r="AD70">
            <v>0</v>
          </cell>
          <cell r="AF70">
            <v>0</v>
          </cell>
          <cell r="AG70">
            <v>0</v>
          </cell>
          <cell r="AI70">
            <v>0</v>
          </cell>
          <cell r="AJ70" t="str">
            <v xml:space="preserve"> </v>
          </cell>
          <cell r="AK70">
            <v>4310237</v>
          </cell>
          <cell r="AL70">
            <v>4310237</v>
          </cell>
        </row>
        <row r="71">
          <cell r="B71">
            <v>250955</v>
          </cell>
          <cell r="C71">
            <v>1</v>
          </cell>
          <cell r="D71">
            <v>4</v>
          </cell>
          <cell r="E71">
            <v>0</v>
          </cell>
          <cell r="F71">
            <v>0</v>
          </cell>
          <cell r="G71">
            <v>3276751</v>
          </cell>
          <cell r="H71">
            <v>0</v>
          </cell>
          <cell r="I71">
            <v>0</v>
          </cell>
          <cell r="J71" t="str">
            <v xml:space="preserve"> </v>
          </cell>
          <cell r="K71">
            <v>0</v>
          </cell>
          <cell r="L71"/>
          <cell r="M71">
            <v>0</v>
          </cell>
          <cell r="N71" t="str">
            <v xml:space="preserve"> </v>
          </cell>
          <cell r="O71">
            <v>0</v>
          </cell>
          <cell r="P71"/>
          <cell r="Q71">
            <v>0</v>
          </cell>
          <cell r="R71">
            <v>0</v>
          </cell>
          <cell r="S71"/>
          <cell r="T71">
            <v>0</v>
          </cell>
          <cell r="U71" t="str">
            <v xml:space="preserve"> </v>
          </cell>
          <cell r="V71">
            <v>0</v>
          </cell>
          <cell r="W71"/>
          <cell r="X71">
            <v>0</v>
          </cell>
          <cell r="Y71">
            <v>0</v>
          </cell>
          <cell r="Z71">
            <v>0</v>
          </cell>
          <cell r="AA71" t="str">
            <v xml:space="preserve"> </v>
          </cell>
          <cell r="AB71">
            <v>0</v>
          </cell>
          <cell r="AC71"/>
          <cell r="AD71">
            <v>0</v>
          </cell>
          <cell r="AF71">
            <v>0</v>
          </cell>
          <cell r="AG71">
            <v>0</v>
          </cell>
          <cell r="AI71">
            <v>0</v>
          </cell>
          <cell r="AJ71" t="str">
            <v xml:space="preserve"> </v>
          </cell>
          <cell r="AK71">
            <v>3276751</v>
          </cell>
          <cell r="AL71">
            <v>3276751</v>
          </cell>
        </row>
        <row r="72">
          <cell r="B72">
            <v>150808</v>
          </cell>
          <cell r="C72">
            <v>1</v>
          </cell>
          <cell r="D72">
            <v>4</v>
          </cell>
          <cell r="E72">
            <v>0</v>
          </cell>
          <cell r="F72">
            <v>24926.73</v>
          </cell>
          <cell r="G72">
            <v>4274832</v>
          </cell>
          <cell r="H72">
            <v>24926.73</v>
          </cell>
          <cell r="I72">
            <v>24926.73</v>
          </cell>
          <cell r="J72">
            <v>1.9605276540170584E-5</v>
          </cell>
          <cell r="K72">
            <v>2264</v>
          </cell>
          <cell r="L72"/>
          <cell r="M72">
            <v>0</v>
          </cell>
          <cell r="N72" t="str">
            <v xml:space="preserve"> </v>
          </cell>
          <cell r="O72">
            <v>0</v>
          </cell>
          <cell r="P72"/>
          <cell r="Q72">
            <v>0</v>
          </cell>
          <cell r="R72">
            <v>0</v>
          </cell>
          <cell r="S72"/>
          <cell r="T72">
            <v>0</v>
          </cell>
          <cell r="U72" t="str">
            <v xml:space="preserve"> </v>
          </cell>
          <cell r="V72">
            <v>0</v>
          </cell>
          <cell r="W72"/>
          <cell r="X72">
            <v>0</v>
          </cell>
          <cell r="Y72">
            <v>0</v>
          </cell>
          <cell r="Z72">
            <v>0</v>
          </cell>
          <cell r="AA72" t="str">
            <v xml:space="preserve"> </v>
          </cell>
          <cell r="AB72">
            <v>0</v>
          </cell>
          <cell r="AC72"/>
          <cell r="AD72">
            <v>2264</v>
          </cell>
          <cell r="AF72">
            <v>2264</v>
          </cell>
          <cell r="AG72">
            <v>1509</v>
          </cell>
          <cell r="AI72">
            <v>1509</v>
          </cell>
          <cell r="AJ72">
            <v>1.5003313452617628</v>
          </cell>
          <cell r="AK72">
            <v>4274832</v>
          </cell>
          <cell r="AL72">
            <v>4247641.2699999996</v>
          </cell>
        </row>
        <row r="73">
          <cell r="B73">
            <v>531059</v>
          </cell>
          <cell r="C73">
            <v>1</v>
          </cell>
          <cell r="D73">
            <v>4</v>
          </cell>
          <cell r="E73">
            <v>0</v>
          </cell>
          <cell r="F73">
            <v>31257.48</v>
          </cell>
          <cell r="G73">
            <v>2955231</v>
          </cell>
          <cell r="H73">
            <v>31257.48</v>
          </cell>
          <cell r="I73">
            <v>31257.48</v>
          </cell>
          <cell r="J73">
            <v>2.4584513867196025E-5</v>
          </cell>
          <cell r="K73">
            <v>2840</v>
          </cell>
          <cell r="L73"/>
          <cell r="M73">
            <v>0</v>
          </cell>
          <cell r="N73" t="str">
            <v xml:space="preserve"> </v>
          </cell>
          <cell r="O73">
            <v>0</v>
          </cell>
          <cell r="P73"/>
          <cell r="Q73">
            <v>0</v>
          </cell>
          <cell r="R73">
            <v>0</v>
          </cell>
          <cell r="S73"/>
          <cell r="T73">
            <v>0</v>
          </cell>
          <cell r="U73" t="str">
            <v xml:space="preserve"> </v>
          </cell>
          <cell r="V73">
            <v>0</v>
          </cell>
          <cell r="W73"/>
          <cell r="X73">
            <v>0</v>
          </cell>
          <cell r="Y73">
            <v>0</v>
          </cell>
          <cell r="Z73">
            <v>0</v>
          </cell>
          <cell r="AA73" t="str">
            <v xml:space="preserve"> </v>
          </cell>
          <cell r="AB73">
            <v>0</v>
          </cell>
          <cell r="AC73"/>
          <cell r="AD73">
            <v>2840</v>
          </cell>
          <cell r="AF73">
            <v>2840</v>
          </cell>
          <cell r="AG73">
            <v>1893</v>
          </cell>
          <cell r="AI73">
            <v>1893</v>
          </cell>
          <cell r="AJ73">
            <v>1.5002641310089804</v>
          </cell>
          <cell r="AK73">
            <v>2955231</v>
          </cell>
          <cell r="AL73">
            <v>2921133.52</v>
          </cell>
        </row>
        <row r="74">
          <cell r="B74">
            <v>424002</v>
          </cell>
          <cell r="C74">
            <v>1</v>
          </cell>
          <cell r="D74">
            <v>5</v>
          </cell>
          <cell r="E74">
            <v>0</v>
          </cell>
          <cell r="F74">
            <v>297520.96999999997</v>
          </cell>
          <cell r="G74">
            <v>5370160</v>
          </cell>
          <cell r="H74">
            <v>0</v>
          </cell>
          <cell r="I74">
            <v>0</v>
          </cell>
          <cell r="J74" t="str">
            <v xml:space="preserve"> </v>
          </cell>
          <cell r="K74">
            <v>0</v>
          </cell>
          <cell r="L74"/>
          <cell r="M74">
            <v>0</v>
          </cell>
          <cell r="N74" t="str">
            <v xml:space="preserve"> </v>
          </cell>
          <cell r="O74">
            <v>0</v>
          </cell>
          <cell r="P74"/>
          <cell r="Q74">
            <v>0</v>
          </cell>
          <cell r="R74">
            <v>0</v>
          </cell>
          <cell r="S74"/>
          <cell r="T74">
            <v>0</v>
          </cell>
          <cell r="U74" t="str">
            <v xml:space="preserve"> </v>
          </cell>
          <cell r="V74">
            <v>0</v>
          </cell>
          <cell r="W74"/>
          <cell r="X74">
            <v>0</v>
          </cell>
          <cell r="Y74">
            <v>0</v>
          </cell>
          <cell r="Z74">
            <v>0</v>
          </cell>
          <cell r="AA74" t="str">
            <v xml:space="preserve"> </v>
          </cell>
          <cell r="AB74">
            <v>0</v>
          </cell>
          <cell r="AC74"/>
          <cell r="AD74">
            <v>0</v>
          </cell>
          <cell r="AF74">
            <v>0</v>
          </cell>
          <cell r="AG74">
            <v>0</v>
          </cell>
          <cell r="AI74">
            <v>0</v>
          </cell>
          <cell r="AJ74" t="str">
            <v xml:space="preserve"> </v>
          </cell>
          <cell r="AK74">
            <v>5370160</v>
          </cell>
          <cell r="AL74">
            <v>5072639.03</v>
          </cell>
        </row>
        <row r="75">
          <cell r="B75">
            <v>124004</v>
          </cell>
          <cell r="C75">
            <v>1</v>
          </cell>
          <cell r="D75">
            <v>5</v>
          </cell>
          <cell r="E75">
            <v>0</v>
          </cell>
          <cell r="F75">
            <v>106334.07</v>
          </cell>
          <cell r="G75">
            <v>2472928</v>
          </cell>
          <cell r="H75">
            <v>0</v>
          </cell>
          <cell r="I75">
            <v>0</v>
          </cell>
          <cell r="J75" t="str">
            <v xml:space="preserve"> </v>
          </cell>
          <cell r="K75">
            <v>0</v>
          </cell>
          <cell r="L75"/>
          <cell r="M75">
            <v>0</v>
          </cell>
          <cell r="N75" t="str">
            <v xml:space="preserve"> </v>
          </cell>
          <cell r="O75">
            <v>0</v>
          </cell>
          <cell r="P75"/>
          <cell r="Q75">
            <v>0</v>
          </cell>
          <cell r="R75">
            <v>0</v>
          </cell>
          <cell r="S75"/>
          <cell r="T75">
            <v>0</v>
          </cell>
          <cell r="U75" t="str">
            <v xml:space="preserve"> </v>
          </cell>
          <cell r="V75">
            <v>0</v>
          </cell>
          <cell r="W75"/>
          <cell r="X75">
            <v>0</v>
          </cell>
          <cell r="Y75">
            <v>0</v>
          </cell>
          <cell r="Z75">
            <v>0</v>
          </cell>
          <cell r="AA75" t="str">
            <v xml:space="preserve"> </v>
          </cell>
          <cell r="AB75">
            <v>0</v>
          </cell>
          <cell r="AC75"/>
          <cell r="AD75">
            <v>0</v>
          </cell>
          <cell r="AF75">
            <v>0</v>
          </cell>
          <cell r="AG75">
            <v>0</v>
          </cell>
          <cell r="AI75">
            <v>0</v>
          </cell>
          <cell r="AJ75" t="str">
            <v xml:space="preserve"> </v>
          </cell>
          <cell r="AK75">
            <v>2472928</v>
          </cell>
          <cell r="AL75">
            <v>2366593.9300000002</v>
          </cell>
        </row>
        <row r="76">
          <cell r="B76">
            <v>451019</v>
          </cell>
          <cell r="C76">
            <v>1</v>
          </cell>
          <cell r="D76">
            <v>5</v>
          </cell>
          <cell r="E76">
            <v>0</v>
          </cell>
          <cell r="F76">
            <v>104912.76</v>
          </cell>
          <cell r="G76">
            <v>200598</v>
          </cell>
          <cell r="H76">
            <v>0</v>
          </cell>
          <cell r="I76">
            <v>0</v>
          </cell>
          <cell r="J76" t="str">
            <v xml:space="preserve"> </v>
          </cell>
          <cell r="K76">
            <v>0</v>
          </cell>
          <cell r="L76"/>
          <cell r="M76">
            <v>0</v>
          </cell>
          <cell r="N76" t="str">
            <v xml:space="preserve"> </v>
          </cell>
          <cell r="O76">
            <v>0</v>
          </cell>
          <cell r="P76"/>
          <cell r="Q76">
            <v>0</v>
          </cell>
          <cell r="R76">
            <v>0</v>
          </cell>
          <cell r="S76"/>
          <cell r="T76">
            <v>0</v>
          </cell>
          <cell r="U76" t="str">
            <v xml:space="preserve"> </v>
          </cell>
          <cell r="V76">
            <v>0</v>
          </cell>
          <cell r="W76"/>
          <cell r="X76">
            <v>0</v>
          </cell>
          <cell r="Y76">
            <v>0</v>
          </cell>
          <cell r="Z76">
            <v>0</v>
          </cell>
          <cell r="AA76" t="str">
            <v xml:space="preserve"> </v>
          </cell>
          <cell r="AB76">
            <v>0</v>
          </cell>
          <cell r="AC76"/>
          <cell r="AD76">
            <v>0</v>
          </cell>
          <cell r="AF76">
            <v>0</v>
          </cell>
          <cell r="AG76">
            <v>0</v>
          </cell>
          <cell r="AI76">
            <v>0</v>
          </cell>
          <cell r="AJ76" t="str">
            <v xml:space="preserve"> </v>
          </cell>
          <cell r="AK76">
            <v>200598</v>
          </cell>
          <cell r="AL76">
            <v>95685.24</v>
          </cell>
        </row>
        <row r="77">
          <cell r="B77">
            <v>190930</v>
          </cell>
          <cell r="C77">
            <v>1</v>
          </cell>
          <cell r="D77">
            <v>5</v>
          </cell>
          <cell r="E77">
            <v>0</v>
          </cell>
          <cell r="F77">
            <v>78103.06</v>
          </cell>
          <cell r="G77">
            <v>8717085</v>
          </cell>
          <cell r="H77">
            <v>0</v>
          </cell>
          <cell r="I77">
            <v>0</v>
          </cell>
          <cell r="J77" t="str">
            <v xml:space="preserve"> </v>
          </cell>
          <cell r="K77">
            <v>0</v>
          </cell>
          <cell r="L77"/>
          <cell r="M77">
            <v>0</v>
          </cell>
          <cell r="N77" t="str">
            <v xml:space="preserve"> </v>
          </cell>
          <cell r="O77">
            <v>0</v>
          </cell>
          <cell r="P77"/>
          <cell r="Q77">
            <v>0</v>
          </cell>
          <cell r="R77">
            <v>0</v>
          </cell>
          <cell r="S77"/>
          <cell r="T77">
            <v>0</v>
          </cell>
          <cell r="U77" t="str">
            <v xml:space="preserve"> </v>
          </cell>
          <cell r="V77">
            <v>0</v>
          </cell>
          <cell r="W77"/>
          <cell r="X77">
            <v>0</v>
          </cell>
          <cell r="Y77">
            <v>0</v>
          </cell>
          <cell r="Z77">
            <v>0</v>
          </cell>
          <cell r="AA77" t="str">
            <v xml:space="preserve"> </v>
          </cell>
          <cell r="AB77">
            <v>0</v>
          </cell>
          <cell r="AC77"/>
          <cell r="AD77">
            <v>0</v>
          </cell>
          <cell r="AF77">
            <v>0</v>
          </cell>
          <cell r="AG77">
            <v>0</v>
          </cell>
          <cell r="AI77">
            <v>0</v>
          </cell>
          <cell r="AJ77" t="str">
            <v xml:space="preserve"> </v>
          </cell>
          <cell r="AK77">
            <v>8717085</v>
          </cell>
          <cell r="AL77">
            <v>8638981.9399999995</v>
          </cell>
        </row>
        <row r="78">
          <cell r="B78">
            <v>370673</v>
          </cell>
          <cell r="C78">
            <v>2</v>
          </cell>
          <cell r="D78">
            <v>1</v>
          </cell>
          <cell r="E78">
            <v>0</v>
          </cell>
          <cell r="F78">
            <v>4285910.1900000004</v>
          </cell>
          <cell r="G78">
            <v>44646734</v>
          </cell>
          <cell r="H78">
            <v>4285910.1900000004</v>
          </cell>
          <cell r="I78">
            <v>0</v>
          </cell>
          <cell r="J78" t="str">
            <v xml:space="preserve"> </v>
          </cell>
          <cell r="K78">
            <v>0</v>
          </cell>
          <cell r="L78"/>
          <cell r="M78">
            <v>4285910.1900000004</v>
          </cell>
          <cell r="N78">
            <v>1.3852783405200037E-2</v>
          </cell>
          <cell r="O78">
            <v>533332</v>
          </cell>
          <cell r="P78">
            <v>23411.203954788063</v>
          </cell>
          <cell r="Q78">
            <v>566233</v>
          </cell>
          <cell r="R78">
            <v>589644</v>
          </cell>
          <cell r="S78"/>
          <cell r="T78">
            <v>0</v>
          </cell>
          <cell r="U78" t="str">
            <v xml:space="preserve"> </v>
          </cell>
          <cell r="V78">
            <v>0</v>
          </cell>
          <cell r="W78"/>
          <cell r="X78">
            <v>0</v>
          </cell>
          <cell r="Y78">
            <v>0</v>
          </cell>
          <cell r="Z78">
            <v>589644</v>
          </cell>
          <cell r="AA78">
            <v>1.5315428563472512E-2</v>
          </cell>
          <cell r="AB78">
            <v>589644</v>
          </cell>
          <cell r="AC78"/>
          <cell r="AD78">
            <v>589644</v>
          </cell>
          <cell r="AF78">
            <v>589644</v>
          </cell>
          <cell r="AG78">
            <v>0</v>
          </cell>
          <cell r="AI78">
            <v>0</v>
          </cell>
          <cell r="AJ78" t="str">
            <v xml:space="preserve"> </v>
          </cell>
          <cell r="AK78">
            <v>44646734</v>
          </cell>
          <cell r="AL78">
            <v>39771179.810000002</v>
          </cell>
        </row>
        <row r="79">
          <cell r="B79">
            <v>204019</v>
          </cell>
          <cell r="C79">
            <v>2</v>
          </cell>
          <cell r="D79">
            <v>1</v>
          </cell>
          <cell r="E79">
            <v>0</v>
          </cell>
          <cell r="F79">
            <v>7787738.7800000003</v>
          </cell>
          <cell r="G79">
            <v>22917493</v>
          </cell>
          <cell r="H79">
            <v>7787738.7800000003</v>
          </cell>
          <cell r="I79">
            <v>0</v>
          </cell>
          <cell r="J79" t="str">
            <v xml:space="preserve"> </v>
          </cell>
          <cell r="K79">
            <v>0</v>
          </cell>
          <cell r="L79"/>
          <cell r="M79">
            <v>7787738.7800000003</v>
          </cell>
          <cell r="N79">
            <v>2.5171283053790908E-2</v>
          </cell>
          <cell r="O79">
            <v>969094</v>
          </cell>
          <cell r="P79">
            <v>42539.468360906634</v>
          </cell>
          <cell r="Q79">
            <v>1028876</v>
          </cell>
          <cell r="R79">
            <v>1071415</v>
          </cell>
          <cell r="S79"/>
          <cell r="T79">
            <v>0</v>
          </cell>
          <cell r="U79" t="str">
            <v xml:space="preserve"> </v>
          </cell>
          <cell r="V79">
            <v>0</v>
          </cell>
          <cell r="W79"/>
          <cell r="X79">
            <v>0</v>
          </cell>
          <cell r="Y79">
            <v>0</v>
          </cell>
          <cell r="Z79">
            <v>1071415</v>
          </cell>
          <cell r="AA79">
            <v>2.782896102450445E-2</v>
          </cell>
          <cell r="AB79">
            <v>1071415</v>
          </cell>
          <cell r="AC79"/>
          <cell r="AD79">
            <v>1071415</v>
          </cell>
          <cell r="AF79">
            <v>1071415</v>
          </cell>
          <cell r="AG79">
            <v>0</v>
          </cell>
          <cell r="AI79">
            <v>0</v>
          </cell>
          <cell r="AJ79" t="str">
            <v xml:space="preserve"> </v>
          </cell>
          <cell r="AK79">
            <v>22917493</v>
          </cell>
          <cell r="AL79">
            <v>14058339.219999999</v>
          </cell>
        </row>
        <row r="80">
          <cell r="B80">
            <v>10776</v>
          </cell>
          <cell r="C80">
            <v>2</v>
          </cell>
          <cell r="D80">
            <v>1</v>
          </cell>
          <cell r="E80">
            <v>0</v>
          </cell>
          <cell r="F80">
            <v>5378043.1699999999</v>
          </cell>
          <cell r="G80">
            <v>37877261</v>
          </cell>
          <cell r="H80">
            <v>5378043.1699999999</v>
          </cell>
          <cell r="I80">
            <v>0</v>
          </cell>
          <cell r="J80" t="str">
            <v xml:space="preserve"> </v>
          </cell>
          <cell r="K80">
            <v>0</v>
          </cell>
          <cell r="L80"/>
          <cell r="M80">
            <v>5378043.1699999999</v>
          </cell>
          <cell r="N80">
            <v>1.7382741092347852E-2</v>
          </cell>
          <cell r="O80">
            <v>669236</v>
          </cell>
          <cell r="P80">
            <v>29376.83244606787</v>
          </cell>
          <cell r="Q80">
            <v>710520</v>
          </cell>
          <cell r="R80">
            <v>739897</v>
          </cell>
          <cell r="S80"/>
          <cell r="T80">
            <v>0</v>
          </cell>
          <cell r="U80" t="str">
            <v xml:space="preserve"> </v>
          </cell>
          <cell r="V80">
            <v>0</v>
          </cell>
          <cell r="W80"/>
          <cell r="X80">
            <v>0</v>
          </cell>
          <cell r="Y80">
            <v>0</v>
          </cell>
          <cell r="Z80">
            <v>739897</v>
          </cell>
          <cell r="AA80">
            <v>1.9218103886120476E-2</v>
          </cell>
          <cell r="AB80">
            <v>739897</v>
          </cell>
          <cell r="AC80"/>
          <cell r="AD80">
            <v>739897</v>
          </cell>
          <cell r="AF80">
            <v>739897</v>
          </cell>
          <cell r="AG80">
            <v>0</v>
          </cell>
          <cell r="AI80">
            <v>0</v>
          </cell>
          <cell r="AJ80" t="str">
            <v xml:space="preserve"> </v>
          </cell>
          <cell r="AK80">
            <v>37877261</v>
          </cell>
          <cell r="AL80">
            <v>31759320.829999998</v>
          </cell>
        </row>
        <row r="81">
          <cell r="B81">
            <v>190170</v>
          </cell>
          <cell r="C81">
            <v>2</v>
          </cell>
          <cell r="D81">
            <v>1</v>
          </cell>
          <cell r="E81">
            <v>0</v>
          </cell>
          <cell r="F81">
            <v>10075053.210000001</v>
          </cell>
          <cell r="G81">
            <v>78208965</v>
          </cell>
          <cell r="H81">
            <v>10075053.210000001</v>
          </cell>
          <cell r="I81">
            <v>0</v>
          </cell>
          <cell r="J81" t="str">
            <v xml:space="preserve"> </v>
          </cell>
          <cell r="K81">
            <v>0</v>
          </cell>
          <cell r="L81"/>
          <cell r="M81">
            <v>10075053.210000001</v>
          </cell>
          <cell r="N81">
            <v>3.2564268434657831E-2</v>
          </cell>
          <cell r="O81">
            <v>1253724</v>
          </cell>
          <cell r="P81">
            <v>55033.613654571731</v>
          </cell>
          <cell r="Q81">
            <v>1331064</v>
          </cell>
          <cell r="R81">
            <v>1386098</v>
          </cell>
          <cell r="S81"/>
          <cell r="T81">
            <v>0</v>
          </cell>
          <cell r="U81" t="str">
            <v xml:space="preserve"> </v>
          </cell>
          <cell r="V81">
            <v>0</v>
          </cell>
          <cell r="W81"/>
          <cell r="X81">
            <v>0</v>
          </cell>
          <cell r="Y81">
            <v>0</v>
          </cell>
          <cell r="Z81">
            <v>1386098</v>
          </cell>
          <cell r="AA81">
            <v>3.6002545435842852E-2</v>
          </cell>
          <cell r="AB81">
            <v>1386098</v>
          </cell>
          <cell r="AC81"/>
          <cell r="AD81">
            <v>1386098</v>
          </cell>
          <cell r="AF81">
            <v>1386098</v>
          </cell>
          <cell r="AG81">
            <v>0</v>
          </cell>
          <cell r="AI81">
            <v>0</v>
          </cell>
          <cell r="AJ81" t="str">
            <v xml:space="preserve"> </v>
          </cell>
          <cell r="AK81">
            <v>78208965</v>
          </cell>
          <cell r="AL81">
            <v>66747813.789999992</v>
          </cell>
        </row>
        <row r="82">
          <cell r="B82">
            <v>300032</v>
          </cell>
          <cell r="C82">
            <v>2</v>
          </cell>
          <cell r="D82">
            <v>1</v>
          </cell>
          <cell r="E82">
            <v>0</v>
          </cell>
          <cell r="F82">
            <v>3059540.42</v>
          </cell>
          <cell r="G82">
            <v>16983803</v>
          </cell>
          <cell r="H82">
            <v>3059540.42</v>
          </cell>
          <cell r="I82">
            <v>0</v>
          </cell>
          <cell r="J82" t="str">
            <v xml:space="preserve"> </v>
          </cell>
          <cell r="K82">
            <v>0</v>
          </cell>
          <cell r="L82"/>
          <cell r="M82">
            <v>3059540.42</v>
          </cell>
          <cell r="N82">
            <v>9.8889498096820239E-3</v>
          </cell>
          <cell r="O82">
            <v>380725</v>
          </cell>
          <cell r="P82">
            <v>16712.325178362618</v>
          </cell>
          <cell r="Q82">
            <v>404211</v>
          </cell>
          <cell r="R82">
            <v>420923</v>
          </cell>
          <cell r="S82"/>
          <cell r="T82">
            <v>0</v>
          </cell>
          <cell r="U82" t="str">
            <v xml:space="preserve"> </v>
          </cell>
          <cell r="V82">
            <v>0</v>
          </cell>
          <cell r="W82"/>
          <cell r="X82">
            <v>0</v>
          </cell>
          <cell r="Y82">
            <v>0</v>
          </cell>
          <cell r="Z82">
            <v>420923</v>
          </cell>
          <cell r="AA82">
            <v>1.0933064929385426E-2</v>
          </cell>
          <cell r="AB82">
            <v>420923</v>
          </cell>
          <cell r="AC82"/>
          <cell r="AD82">
            <v>420923</v>
          </cell>
          <cell r="AF82">
            <v>420923</v>
          </cell>
          <cell r="AG82">
            <v>0</v>
          </cell>
          <cell r="AI82">
            <v>0</v>
          </cell>
          <cell r="AJ82" t="str">
            <v xml:space="preserve"> </v>
          </cell>
          <cell r="AK82">
            <v>16983803</v>
          </cell>
          <cell r="AL82">
            <v>13503339.58</v>
          </cell>
        </row>
        <row r="83">
          <cell r="B83">
            <v>434040</v>
          </cell>
          <cell r="C83">
            <v>2</v>
          </cell>
          <cell r="D83">
            <v>1</v>
          </cell>
          <cell r="E83">
            <v>0</v>
          </cell>
          <cell r="F83">
            <v>4243231.34</v>
          </cell>
          <cell r="G83">
            <v>53789612</v>
          </cell>
          <cell r="H83">
            <v>4243231.34</v>
          </cell>
          <cell r="I83">
            <v>0</v>
          </cell>
          <cell r="J83" t="str">
            <v xml:space="preserve"> </v>
          </cell>
          <cell r="K83">
            <v>0</v>
          </cell>
          <cell r="L83"/>
          <cell r="M83">
            <v>4243231.34</v>
          </cell>
          <cell r="N83">
            <v>1.3714838175640051E-2</v>
          </cell>
          <cell r="O83">
            <v>528021</v>
          </cell>
          <cell r="P83">
            <v>23178.076516831687</v>
          </cell>
          <cell r="Q83">
            <v>560594</v>
          </cell>
          <cell r="R83">
            <v>583772</v>
          </cell>
          <cell r="S83"/>
          <cell r="T83">
            <v>0</v>
          </cell>
          <cell r="U83" t="str">
            <v xml:space="preserve"> </v>
          </cell>
          <cell r="V83">
            <v>0</v>
          </cell>
          <cell r="W83"/>
          <cell r="X83">
            <v>0</v>
          </cell>
          <cell r="Y83">
            <v>0</v>
          </cell>
          <cell r="Z83">
            <v>583772</v>
          </cell>
          <cell r="AA83">
            <v>1.5162909083032262E-2</v>
          </cell>
          <cell r="AB83">
            <v>583772</v>
          </cell>
          <cell r="AC83"/>
          <cell r="AD83">
            <v>583772</v>
          </cell>
          <cell r="AF83">
            <v>583772</v>
          </cell>
          <cell r="AG83">
            <v>0</v>
          </cell>
          <cell r="AI83">
            <v>0</v>
          </cell>
          <cell r="AJ83" t="str">
            <v xml:space="preserve"> </v>
          </cell>
          <cell r="AK83">
            <v>53789612</v>
          </cell>
          <cell r="AL83">
            <v>48962608.659999996</v>
          </cell>
        </row>
        <row r="84">
          <cell r="B84">
            <v>196168</v>
          </cell>
          <cell r="C84">
            <v>2</v>
          </cell>
          <cell r="D84">
            <v>1</v>
          </cell>
          <cell r="E84">
            <v>0</v>
          </cell>
          <cell r="F84">
            <v>3829760.61</v>
          </cell>
          <cell r="G84">
            <v>9613084</v>
          </cell>
          <cell r="H84">
            <v>3829760.61</v>
          </cell>
          <cell r="I84">
            <v>0</v>
          </cell>
          <cell r="J84" t="str">
            <v xml:space="preserve"> </v>
          </cell>
          <cell r="K84">
            <v>0</v>
          </cell>
          <cell r="L84"/>
          <cell r="M84">
            <v>3829760.61</v>
          </cell>
          <cell r="N84">
            <v>1.2378431155156045E-2</v>
          </cell>
          <cell r="O84">
            <v>476570</v>
          </cell>
          <cell r="P84">
            <v>20919.548652213718</v>
          </cell>
          <cell r="Q84">
            <v>505968</v>
          </cell>
          <cell r="R84">
            <v>526888</v>
          </cell>
          <cell r="S84"/>
          <cell r="T84">
            <v>0</v>
          </cell>
          <cell r="U84" t="str">
            <v xml:space="preserve"> </v>
          </cell>
          <cell r="V84">
            <v>0</v>
          </cell>
          <cell r="W84"/>
          <cell r="X84">
            <v>0</v>
          </cell>
          <cell r="Y84">
            <v>0</v>
          </cell>
          <cell r="Z84">
            <v>526888</v>
          </cell>
          <cell r="AA84">
            <v>1.3685402590293305E-2</v>
          </cell>
          <cell r="AB84">
            <v>526888</v>
          </cell>
          <cell r="AC84"/>
          <cell r="AD84">
            <v>526888</v>
          </cell>
          <cell r="AF84">
            <v>526888</v>
          </cell>
          <cell r="AG84">
            <v>0</v>
          </cell>
          <cell r="AI84">
            <v>0</v>
          </cell>
          <cell r="AJ84" t="str">
            <v xml:space="preserve"> </v>
          </cell>
          <cell r="AK84">
            <v>9613084</v>
          </cell>
          <cell r="AL84">
            <v>5256435.3900000006</v>
          </cell>
        </row>
        <row r="85">
          <cell r="B85">
            <v>361246</v>
          </cell>
          <cell r="C85">
            <v>3</v>
          </cell>
          <cell r="D85">
            <v>2</v>
          </cell>
          <cell r="E85">
            <v>0</v>
          </cell>
          <cell r="F85">
            <v>14790301.949999999</v>
          </cell>
          <cell r="G85">
            <v>69185507</v>
          </cell>
          <cell r="H85">
            <v>14790301.949999999</v>
          </cell>
          <cell r="I85">
            <v>0</v>
          </cell>
          <cell r="J85" t="str">
            <v xml:space="preserve"> </v>
          </cell>
          <cell r="K85">
            <v>0</v>
          </cell>
          <cell r="L85"/>
          <cell r="M85">
            <v>14790301.949999999</v>
          </cell>
          <cell r="N85">
            <v>4.7804746326440807E-2</v>
          </cell>
          <cell r="O85">
            <v>1840483</v>
          </cell>
          <cell r="P85"/>
          <cell r="Q85">
            <v>0</v>
          </cell>
          <cell r="R85">
            <v>0</v>
          </cell>
          <cell r="S85"/>
          <cell r="T85">
            <v>14790301.949999999</v>
          </cell>
          <cell r="U85">
            <v>5.4631079758594381E-2</v>
          </cell>
          <cell r="V85">
            <v>1812733.69</v>
          </cell>
          <cell r="W85"/>
          <cell r="X85">
            <v>0</v>
          </cell>
          <cell r="Y85">
            <v>0</v>
          </cell>
          <cell r="Z85">
            <v>1812733.69</v>
          </cell>
          <cell r="AA85">
            <v>4.7083991923592756E-2</v>
          </cell>
          <cell r="AB85">
            <v>1812733.69</v>
          </cell>
          <cell r="AC85"/>
          <cell r="AD85">
            <v>1812733.69</v>
          </cell>
          <cell r="AF85">
            <v>1812733.69</v>
          </cell>
          <cell r="AG85">
            <v>0</v>
          </cell>
          <cell r="AI85">
            <v>0</v>
          </cell>
          <cell r="AJ85" t="str">
            <v xml:space="preserve"> </v>
          </cell>
          <cell r="AK85">
            <v>69185507</v>
          </cell>
          <cell r="AL85">
            <v>52582471.359999999</v>
          </cell>
        </row>
        <row r="86">
          <cell r="B86">
            <v>370744</v>
          </cell>
          <cell r="C86">
            <v>3</v>
          </cell>
          <cell r="D86">
            <v>2</v>
          </cell>
          <cell r="E86">
            <v>0</v>
          </cell>
          <cell r="F86">
            <v>4985611.09</v>
          </cell>
          <cell r="G86">
            <v>50635000</v>
          </cell>
          <cell r="H86">
            <v>4985611.09</v>
          </cell>
          <cell r="I86">
            <v>0</v>
          </cell>
          <cell r="J86" t="str">
            <v xml:space="preserve"> </v>
          </cell>
          <cell r="K86">
            <v>0</v>
          </cell>
          <cell r="L86"/>
          <cell r="M86">
            <v>4985611.09</v>
          </cell>
          <cell r="N86">
            <v>1.6114334531198669E-2</v>
          </cell>
          <cell r="O86">
            <v>620402</v>
          </cell>
          <cell r="P86"/>
          <cell r="Q86">
            <v>0</v>
          </cell>
          <cell r="R86">
            <v>0</v>
          </cell>
          <cell r="S86"/>
          <cell r="T86">
            <v>4985611.09</v>
          </cell>
          <cell r="U86">
            <v>1.8415399362629151E-2</v>
          </cell>
          <cell r="V86">
            <v>611048.05000000005</v>
          </cell>
          <cell r="W86"/>
          <cell r="X86">
            <v>0</v>
          </cell>
          <cell r="Y86">
            <v>0</v>
          </cell>
          <cell r="Z86">
            <v>611048.05000000005</v>
          </cell>
          <cell r="AA86">
            <v>1.587137791383306E-2</v>
          </cell>
          <cell r="AB86">
            <v>611048.05000000005</v>
          </cell>
          <cell r="AC86"/>
          <cell r="AD86">
            <v>611048.05000000005</v>
          </cell>
          <cell r="AF86">
            <v>611048.05000000005</v>
          </cell>
          <cell r="AG86">
            <v>0</v>
          </cell>
          <cell r="AI86">
            <v>0</v>
          </cell>
          <cell r="AJ86" t="str">
            <v xml:space="preserve"> </v>
          </cell>
          <cell r="AK86">
            <v>50635000</v>
          </cell>
          <cell r="AL86">
            <v>45038340.859999999</v>
          </cell>
        </row>
        <row r="87">
          <cell r="B87">
            <v>190878</v>
          </cell>
          <cell r="C87">
            <v>3</v>
          </cell>
          <cell r="D87">
            <v>2</v>
          </cell>
          <cell r="E87">
            <v>0</v>
          </cell>
          <cell r="F87">
            <v>17257348.420000002</v>
          </cell>
          <cell r="G87">
            <v>34505429</v>
          </cell>
          <cell r="H87">
            <v>17257348.420000002</v>
          </cell>
          <cell r="I87">
            <v>0</v>
          </cell>
          <cell r="J87" t="str">
            <v xml:space="preserve"> </v>
          </cell>
          <cell r="K87">
            <v>0</v>
          </cell>
          <cell r="L87"/>
          <cell r="M87">
            <v>17257348.420000002</v>
          </cell>
          <cell r="N87">
            <v>5.5778655924269629E-2</v>
          </cell>
          <cell r="O87">
            <v>2147478</v>
          </cell>
          <cell r="P87"/>
          <cell r="Q87">
            <v>0</v>
          </cell>
          <cell r="R87">
            <v>0</v>
          </cell>
          <cell r="S87"/>
          <cell r="T87">
            <v>17257348.420000002</v>
          </cell>
          <cell r="U87">
            <v>6.3743632898236591E-2</v>
          </cell>
          <cell r="V87">
            <v>2115100.62</v>
          </cell>
          <cell r="W87"/>
          <cell r="X87">
            <v>0</v>
          </cell>
          <cell r="Y87">
            <v>0</v>
          </cell>
          <cell r="Z87">
            <v>2115100.62</v>
          </cell>
          <cell r="AA87">
            <v>5.4937678413019421E-2</v>
          </cell>
          <cell r="AB87">
            <v>2115100.62</v>
          </cell>
          <cell r="AC87"/>
          <cell r="AD87">
            <v>2115100.62</v>
          </cell>
          <cell r="AF87">
            <v>2115100.62</v>
          </cell>
          <cell r="AG87">
            <v>0</v>
          </cell>
          <cell r="AI87">
            <v>0</v>
          </cell>
          <cell r="AJ87" t="str">
            <v xml:space="preserve"> </v>
          </cell>
          <cell r="AK87">
            <v>34505429</v>
          </cell>
          <cell r="AL87">
            <v>15132979.959999997</v>
          </cell>
        </row>
        <row r="88">
          <cell r="B88">
            <v>190017</v>
          </cell>
          <cell r="C88">
            <v>3</v>
          </cell>
          <cell r="D88">
            <v>3</v>
          </cell>
          <cell r="E88">
            <v>0</v>
          </cell>
          <cell r="F88">
            <v>1299384.8799999999</v>
          </cell>
          <cell r="G88">
            <v>8217684</v>
          </cell>
          <cell r="H88">
            <v>1299384.8799999999</v>
          </cell>
          <cell r="I88">
            <v>0</v>
          </cell>
          <cell r="J88" t="str">
            <v xml:space="preserve"> </v>
          </cell>
          <cell r="K88">
            <v>0</v>
          </cell>
          <cell r="L88"/>
          <cell r="M88">
            <v>1299384.8799999999</v>
          </cell>
          <cell r="N88">
            <v>4.1998307254851363E-3</v>
          </cell>
          <cell r="O88">
            <v>161693</v>
          </cell>
          <cell r="P88"/>
          <cell r="Q88">
            <v>0</v>
          </cell>
          <cell r="R88">
            <v>0</v>
          </cell>
          <cell r="S88"/>
          <cell r="T88">
            <v>1299384.8799999999</v>
          </cell>
          <cell r="U88">
            <v>4.7995503578202193E-3</v>
          </cell>
          <cell r="V88">
            <v>159255.62</v>
          </cell>
          <cell r="W88"/>
          <cell r="X88">
            <v>0</v>
          </cell>
          <cell r="Y88">
            <v>0</v>
          </cell>
          <cell r="Z88">
            <v>159255.62</v>
          </cell>
          <cell r="AA88">
            <v>4.1365096082407763E-3</v>
          </cell>
          <cell r="AB88">
            <v>159255.62</v>
          </cell>
          <cell r="AC88"/>
          <cell r="AD88">
            <v>159255.62</v>
          </cell>
          <cell r="AF88">
            <v>159255.62</v>
          </cell>
          <cell r="AG88">
            <v>0</v>
          </cell>
          <cell r="AI88">
            <v>0</v>
          </cell>
          <cell r="AJ88" t="str">
            <v xml:space="preserve"> </v>
          </cell>
          <cell r="AK88">
            <v>8217684</v>
          </cell>
          <cell r="AL88">
            <v>6759043.5</v>
          </cell>
        </row>
        <row r="89">
          <cell r="B89">
            <v>301097</v>
          </cell>
          <cell r="C89">
            <v>3</v>
          </cell>
          <cell r="D89">
            <v>3</v>
          </cell>
          <cell r="E89">
            <v>0</v>
          </cell>
          <cell r="F89">
            <v>554091.21</v>
          </cell>
          <cell r="G89">
            <v>4252548</v>
          </cell>
          <cell r="H89">
            <v>554091.21</v>
          </cell>
          <cell r="I89">
            <v>0</v>
          </cell>
          <cell r="J89" t="str">
            <v xml:space="preserve"> </v>
          </cell>
          <cell r="K89">
            <v>0</v>
          </cell>
          <cell r="L89"/>
          <cell r="M89">
            <v>554091.21</v>
          </cell>
          <cell r="N89">
            <v>1.790916089834166E-3</v>
          </cell>
          <cell r="O89">
            <v>68950</v>
          </cell>
          <cell r="P89"/>
          <cell r="Q89">
            <v>0</v>
          </cell>
          <cell r="R89">
            <v>0</v>
          </cell>
          <cell r="S89"/>
          <cell r="T89">
            <v>554091.21</v>
          </cell>
          <cell r="U89">
            <v>2.0466520013843305E-3</v>
          </cell>
          <cell r="V89">
            <v>67910.7</v>
          </cell>
          <cell r="W89"/>
          <cell r="X89">
            <v>0</v>
          </cell>
          <cell r="Y89">
            <v>0</v>
          </cell>
          <cell r="Z89">
            <v>67910.7</v>
          </cell>
          <cell r="AA89">
            <v>1.7639142847979674E-3</v>
          </cell>
          <cell r="AB89">
            <v>67910.7</v>
          </cell>
          <cell r="AC89"/>
          <cell r="AD89">
            <v>67910.7</v>
          </cell>
          <cell r="AF89">
            <v>67910.7</v>
          </cell>
          <cell r="AG89">
            <v>0</v>
          </cell>
          <cell r="AI89">
            <v>0</v>
          </cell>
          <cell r="AJ89" t="str">
            <v xml:space="preserve"> </v>
          </cell>
          <cell r="AK89">
            <v>4252548</v>
          </cell>
          <cell r="AL89">
            <v>3630546.09</v>
          </cell>
        </row>
        <row r="90">
          <cell r="B90">
            <v>190066</v>
          </cell>
          <cell r="C90">
            <v>3</v>
          </cell>
          <cell r="D90">
            <v>3</v>
          </cell>
          <cell r="E90">
            <v>0</v>
          </cell>
          <cell r="F90">
            <v>2718878.19</v>
          </cell>
          <cell r="G90">
            <v>10238307</v>
          </cell>
          <cell r="H90">
            <v>2718878.19</v>
          </cell>
          <cell r="I90">
            <v>0</v>
          </cell>
          <cell r="J90" t="str">
            <v xml:space="preserve"> </v>
          </cell>
          <cell r="K90">
            <v>0</v>
          </cell>
          <cell r="L90"/>
          <cell r="M90">
            <v>2718878.19</v>
          </cell>
          <cell r="N90">
            <v>8.7878721208556887E-3</v>
          </cell>
          <cell r="O90">
            <v>338333</v>
          </cell>
          <cell r="P90"/>
          <cell r="Q90">
            <v>0</v>
          </cell>
          <cell r="R90">
            <v>0</v>
          </cell>
          <cell r="S90"/>
          <cell r="T90">
            <v>2718878.19</v>
          </cell>
          <cell r="U90">
            <v>1.0042746372178881E-2</v>
          </cell>
          <cell r="V90">
            <v>333232.01</v>
          </cell>
          <cell r="W90"/>
          <cell r="X90">
            <v>0</v>
          </cell>
          <cell r="Y90">
            <v>0</v>
          </cell>
          <cell r="Z90">
            <v>333232.01</v>
          </cell>
          <cell r="AA90">
            <v>8.6553768786205888E-3</v>
          </cell>
          <cell r="AB90">
            <v>333232.01</v>
          </cell>
          <cell r="AC90"/>
          <cell r="AD90">
            <v>333232.01</v>
          </cell>
          <cell r="AF90">
            <v>333232.01</v>
          </cell>
          <cell r="AG90">
            <v>0</v>
          </cell>
          <cell r="AI90">
            <v>0</v>
          </cell>
          <cell r="AJ90" t="str">
            <v xml:space="preserve"> </v>
          </cell>
          <cell r="AK90">
            <v>10238307</v>
          </cell>
          <cell r="AL90">
            <v>7186196.8000000007</v>
          </cell>
        </row>
        <row r="91">
          <cell r="B91">
            <v>190081</v>
          </cell>
          <cell r="C91">
            <v>3</v>
          </cell>
          <cell r="D91">
            <v>3</v>
          </cell>
          <cell r="E91">
            <v>0</v>
          </cell>
          <cell r="F91">
            <v>1744226.77</v>
          </cell>
          <cell r="G91">
            <v>13409867</v>
          </cell>
          <cell r="H91">
            <v>1744226.77</v>
          </cell>
          <cell r="I91">
            <v>0</v>
          </cell>
          <cell r="J91" t="str">
            <v xml:space="preserve"> </v>
          </cell>
          <cell r="K91">
            <v>0</v>
          </cell>
          <cell r="L91"/>
          <cell r="M91">
            <v>1744226.77</v>
          </cell>
          <cell r="N91">
            <v>5.6376346174350561E-3</v>
          </cell>
          <cell r="O91">
            <v>217049</v>
          </cell>
          <cell r="P91"/>
          <cell r="Q91">
            <v>0</v>
          </cell>
          <cell r="R91">
            <v>0</v>
          </cell>
          <cell r="S91"/>
          <cell r="T91">
            <v>1744226.77</v>
          </cell>
          <cell r="U91">
            <v>6.4426671011233458E-3</v>
          </cell>
          <cell r="V91">
            <v>213776.48</v>
          </cell>
          <cell r="W91"/>
          <cell r="X91">
            <v>0</v>
          </cell>
          <cell r="Y91">
            <v>0</v>
          </cell>
          <cell r="Z91">
            <v>213776.48</v>
          </cell>
          <cell r="AA91">
            <v>5.5526358412713609E-3</v>
          </cell>
          <cell r="AB91">
            <v>213776.48</v>
          </cell>
          <cell r="AC91"/>
          <cell r="AD91">
            <v>213776.48</v>
          </cell>
          <cell r="AF91">
            <v>213776.48</v>
          </cell>
          <cell r="AG91">
            <v>0</v>
          </cell>
          <cell r="AI91">
            <v>0</v>
          </cell>
          <cell r="AJ91" t="str">
            <v xml:space="preserve"> </v>
          </cell>
          <cell r="AK91">
            <v>13409867</v>
          </cell>
          <cell r="AL91">
            <v>11451863.75</v>
          </cell>
        </row>
        <row r="92">
          <cell r="B92">
            <v>190125</v>
          </cell>
          <cell r="C92">
            <v>3</v>
          </cell>
          <cell r="D92">
            <v>3</v>
          </cell>
          <cell r="E92">
            <v>0</v>
          </cell>
          <cell r="F92">
            <v>14995426.76</v>
          </cell>
          <cell r="G92">
            <v>42684628</v>
          </cell>
          <cell r="H92">
            <v>14995426.76</v>
          </cell>
          <cell r="I92">
            <v>0</v>
          </cell>
          <cell r="J92" t="str">
            <v xml:space="preserve"> </v>
          </cell>
          <cell r="K92">
            <v>0</v>
          </cell>
          <cell r="L92"/>
          <cell r="M92">
            <v>14995426.76</v>
          </cell>
          <cell r="N92">
            <v>4.8467744251733967E-2</v>
          </cell>
          <cell r="O92">
            <v>1866008</v>
          </cell>
          <cell r="P92"/>
          <cell r="Q92">
            <v>0</v>
          </cell>
          <cell r="R92">
            <v>0</v>
          </cell>
          <cell r="S92"/>
          <cell r="T92">
            <v>14995426.76</v>
          </cell>
          <cell r="U92">
            <v>5.538875123098623E-2</v>
          </cell>
          <cell r="V92">
            <v>1837874.26</v>
          </cell>
          <cell r="W92"/>
          <cell r="X92">
            <v>0</v>
          </cell>
          <cell r="Y92">
            <v>0</v>
          </cell>
          <cell r="Z92">
            <v>1837874.26</v>
          </cell>
          <cell r="AA92">
            <v>4.7736993741435349E-2</v>
          </cell>
          <cell r="AB92">
            <v>1837874.26</v>
          </cell>
          <cell r="AC92"/>
          <cell r="AD92">
            <v>1837874.26</v>
          </cell>
          <cell r="AF92">
            <v>1837874.26</v>
          </cell>
          <cell r="AG92">
            <v>0</v>
          </cell>
          <cell r="AI92">
            <v>0</v>
          </cell>
          <cell r="AJ92" t="str">
            <v xml:space="preserve"> </v>
          </cell>
          <cell r="AK92">
            <v>42684628</v>
          </cell>
          <cell r="AL92">
            <v>25851326.98</v>
          </cell>
        </row>
        <row r="93">
          <cell r="B93">
            <v>160787</v>
          </cell>
          <cell r="C93">
            <v>3</v>
          </cell>
          <cell r="D93">
            <v>3</v>
          </cell>
          <cell r="E93">
            <v>0</v>
          </cell>
          <cell r="F93">
            <v>2442768.44</v>
          </cell>
          <cell r="G93">
            <v>9905666</v>
          </cell>
          <cell r="H93">
            <v>2442768.44</v>
          </cell>
          <cell r="I93">
            <v>0</v>
          </cell>
          <cell r="J93" t="str">
            <v xml:space="preserve"> </v>
          </cell>
          <cell r="K93">
            <v>0</v>
          </cell>
          <cell r="L93"/>
          <cell r="M93">
            <v>2442768.44</v>
          </cell>
          <cell r="N93">
            <v>7.8954389168799585E-3</v>
          </cell>
          <cell r="O93">
            <v>303974</v>
          </cell>
          <cell r="P93"/>
          <cell r="Q93">
            <v>0</v>
          </cell>
          <cell r="R93">
            <v>0</v>
          </cell>
          <cell r="S93"/>
          <cell r="T93">
            <v>2442768.44</v>
          </cell>
          <cell r="U93">
            <v>9.0228771480501905E-3</v>
          </cell>
          <cell r="V93">
            <v>299391.35999999999</v>
          </cell>
          <cell r="W93"/>
          <cell r="X93">
            <v>0</v>
          </cell>
          <cell r="Y93">
            <v>0</v>
          </cell>
          <cell r="Z93">
            <v>299391.35999999999</v>
          </cell>
          <cell r="AA93">
            <v>7.776398956999277E-3</v>
          </cell>
          <cell r="AB93">
            <v>299391.35999999999</v>
          </cell>
          <cell r="AC93"/>
          <cell r="AD93">
            <v>299391.35999999999</v>
          </cell>
          <cell r="AF93">
            <v>299391.35999999999</v>
          </cell>
          <cell r="AG93">
            <v>0</v>
          </cell>
          <cell r="AI93">
            <v>0</v>
          </cell>
          <cell r="AJ93" t="str">
            <v xml:space="preserve"> </v>
          </cell>
          <cell r="AK93">
            <v>9905666</v>
          </cell>
          <cell r="AL93">
            <v>7163506.2000000002</v>
          </cell>
        </row>
        <row r="94">
          <cell r="B94">
            <v>304113</v>
          </cell>
          <cell r="C94">
            <v>3</v>
          </cell>
          <cell r="D94">
            <v>3</v>
          </cell>
          <cell r="E94">
            <v>0</v>
          </cell>
          <cell r="F94">
            <v>153691.39000000001</v>
          </cell>
          <cell r="G94">
            <v>1879105</v>
          </cell>
          <cell r="H94">
            <v>153691.39000000001</v>
          </cell>
          <cell r="I94">
            <v>0</v>
          </cell>
          <cell r="J94" t="str">
            <v xml:space="preserve"> </v>
          </cell>
          <cell r="K94">
            <v>0</v>
          </cell>
          <cell r="L94"/>
          <cell r="M94">
            <v>153691.39000000001</v>
          </cell>
          <cell r="N94">
            <v>4.9675645137914727E-4</v>
          </cell>
          <cell r="O94">
            <v>19125</v>
          </cell>
          <cell r="P94"/>
          <cell r="Q94">
            <v>0</v>
          </cell>
          <cell r="R94">
            <v>0</v>
          </cell>
          <cell r="S94"/>
          <cell r="T94">
            <v>153691.39000000001</v>
          </cell>
          <cell r="U94">
            <v>5.6769135705841598E-4</v>
          </cell>
          <cell r="V94">
            <v>18836.77</v>
          </cell>
          <cell r="W94"/>
          <cell r="X94">
            <v>0</v>
          </cell>
          <cell r="Y94">
            <v>0</v>
          </cell>
          <cell r="Z94">
            <v>18836.77</v>
          </cell>
          <cell r="AA94">
            <v>4.8926675299258899E-4</v>
          </cell>
          <cell r="AB94">
            <v>18836.77</v>
          </cell>
          <cell r="AC94"/>
          <cell r="AD94">
            <v>18836.77</v>
          </cell>
          <cell r="AF94">
            <v>18836.77</v>
          </cell>
          <cell r="AG94">
            <v>0</v>
          </cell>
          <cell r="AI94">
            <v>0</v>
          </cell>
          <cell r="AJ94" t="str">
            <v xml:space="preserve"> </v>
          </cell>
          <cell r="AK94">
            <v>1879105</v>
          </cell>
          <cell r="AL94">
            <v>1706576.8399999999</v>
          </cell>
        </row>
        <row r="95">
          <cell r="B95">
            <v>190636</v>
          </cell>
          <cell r="C95">
            <v>3</v>
          </cell>
          <cell r="D95">
            <v>3</v>
          </cell>
          <cell r="E95">
            <v>0</v>
          </cell>
          <cell r="F95">
            <v>5227938.57</v>
          </cell>
          <cell r="G95">
            <v>40115508</v>
          </cell>
          <cell r="H95">
            <v>5227938.57</v>
          </cell>
          <cell r="I95">
            <v>0</v>
          </cell>
          <cell r="J95" t="str">
            <v xml:space="preserve"> </v>
          </cell>
          <cell r="K95">
            <v>0</v>
          </cell>
          <cell r="L95"/>
          <cell r="M95">
            <v>5227938.57</v>
          </cell>
          <cell r="N95">
            <v>1.6897577750200409E-2</v>
          </cell>
          <cell r="O95">
            <v>650557</v>
          </cell>
          <cell r="P95"/>
          <cell r="Q95">
            <v>0</v>
          </cell>
          <cell r="R95">
            <v>0</v>
          </cell>
          <cell r="S95"/>
          <cell r="T95">
            <v>5227938.57</v>
          </cell>
          <cell r="U95">
            <v>1.9310486692984782E-2</v>
          </cell>
          <cell r="V95">
            <v>640748.27</v>
          </cell>
          <cell r="W95"/>
          <cell r="X95">
            <v>0</v>
          </cell>
          <cell r="Y95">
            <v>0</v>
          </cell>
          <cell r="Z95">
            <v>640748.27</v>
          </cell>
          <cell r="AA95">
            <v>1.6642812199146598E-2</v>
          </cell>
          <cell r="AB95">
            <v>640748.27</v>
          </cell>
          <cell r="AC95"/>
          <cell r="AD95">
            <v>640748.27</v>
          </cell>
          <cell r="AF95">
            <v>640748.27</v>
          </cell>
          <cell r="AG95">
            <v>0</v>
          </cell>
          <cell r="AI95">
            <v>0</v>
          </cell>
          <cell r="AJ95" t="str">
            <v xml:space="preserve"> </v>
          </cell>
          <cell r="AK95">
            <v>40115508</v>
          </cell>
          <cell r="AL95">
            <v>34246821.159999996</v>
          </cell>
        </row>
        <row r="96">
          <cell r="B96">
            <v>190766</v>
          </cell>
          <cell r="C96">
            <v>3</v>
          </cell>
          <cell r="D96">
            <v>3</v>
          </cell>
          <cell r="E96">
            <v>0</v>
          </cell>
          <cell r="F96">
            <v>0</v>
          </cell>
          <cell r="G96">
            <v>0</v>
          </cell>
          <cell r="H96">
            <v>0</v>
          </cell>
          <cell r="I96">
            <v>0</v>
          </cell>
          <cell r="J96" t="str">
            <v xml:space="preserve"> </v>
          </cell>
          <cell r="K96">
            <v>0</v>
          </cell>
          <cell r="L96"/>
          <cell r="M96">
            <v>0</v>
          </cell>
          <cell r="N96" t="str">
            <v xml:space="preserve"> </v>
          </cell>
          <cell r="O96">
            <v>0</v>
          </cell>
          <cell r="P96"/>
          <cell r="Q96">
            <v>0</v>
          </cell>
          <cell r="R96">
            <v>0</v>
          </cell>
          <cell r="S96"/>
          <cell r="T96">
            <v>0</v>
          </cell>
          <cell r="U96" t="str">
            <v xml:space="preserve"> </v>
          </cell>
          <cell r="V96">
            <v>0</v>
          </cell>
          <cell r="W96"/>
          <cell r="X96">
            <v>0</v>
          </cell>
          <cell r="Y96">
            <v>0</v>
          </cell>
          <cell r="Z96">
            <v>0</v>
          </cell>
          <cell r="AA96" t="str">
            <v xml:space="preserve"> </v>
          </cell>
          <cell r="AB96">
            <v>0</v>
          </cell>
          <cell r="AC96"/>
          <cell r="AD96">
            <v>0</v>
          </cell>
          <cell r="AF96">
            <v>0</v>
          </cell>
          <cell r="AG96">
            <v>0</v>
          </cell>
          <cell r="AI96">
            <v>0</v>
          </cell>
          <cell r="AJ96" t="str">
            <v xml:space="preserve"> </v>
          </cell>
          <cell r="AK96">
            <v>0</v>
          </cell>
          <cell r="AL96">
            <v>0</v>
          </cell>
        </row>
        <row r="97">
          <cell r="B97">
            <v>301258</v>
          </cell>
          <cell r="C97">
            <v>3</v>
          </cell>
          <cell r="D97">
            <v>3</v>
          </cell>
          <cell r="E97">
            <v>0</v>
          </cell>
          <cell r="F97">
            <v>6234742.5</v>
          </cell>
          <cell r="G97">
            <v>23959786</v>
          </cell>
          <cell r="H97">
            <v>6234742.5</v>
          </cell>
          <cell r="I97">
            <v>0</v>
          </cell>
          <cell r="J97" t="str">
            <v xml:space="preserve"> </v>
          </cell>
          <cell r="K97">
            <v>0</v>
          </cell>
          <cell r="L97"/>
          <cell r="M97">
            <v>6234742.5</v>
          </cell>
          <cell r="N97">
            <v>2.0151737579852409E-2</v>
          </cell>
          <cell r="O97">
            <v>775842</v>
          </cell>
          <cell r="P97"/>
          <cell r="Q97">
            <v>0</v>
          </cell>
          <cell r="R97">
            <v>0</v>
          </cell>
          <cell r="S97"/>
          <cell r="T97">
            <v>6234742.5</v>
          </cell>
          <cell r="U97">
            <v>2.3029327997715298E-2</v>
          </cell>
          <cell r="V97">
            <v>764144.49</v>
          </cell>
          <cell r="W97"/>
          <cell r="X97">
            <v>0</v>
          </cell>
          <cell r="Y97">
            <v>0</v>
          </cell>
          <cell r="Z97">
            <v>764144.49</v>
          </cell>
          <cell r="AA97">
            <v>1.984790882085824E-2</v>
          </cell>
          <cell r="AB97">
            <v>764144.49</v>
          </cell>
          <cell r="AC97"/>
          <cell r="AD97">
            <v>764144.49</v>
          </cell>
          <cell r="AF97">
            <v>764144.49</v>
          </cell>
          <cell r="AG97">
            <v>0</v>
          </cell>
          <cell r="AI97">
            <v>0</v>
          </cell>
          <cell r="AJ97" t="str">
            <v xml:space="preserve"> </v>
          </cell>
          <cell r="AK97">
            <v>23959786</v>
          </cell>
          <cell r="AL97">
            <v>16960899.010000002</v>
          </cell>
        </row>
        <row r="98">
          <cell r="B98">
            <v>361323</v>
          </cell>
          <cell r="C98">
            <v>3</v>
          </cell>
          <cell r="D98">
            <v>3</v>
          </cell>
          <cell r="E98">
            <v>0</v>
          </cell>
          <cell r="F98">
            <v>10846961.050000001</v>
          </cell>
          <cell r="G98">
            <v>28391461</v>
          </cell>
          <cell r="H98">
            <v>10846961.050000001</v>
          </cell>
          <cell r="I98">
            <v>0</v>
          </cell>
          <cell r="J98" t="str">
            <v xml:space="preserve"> </v>
          </cell>
          <cell r="K98">
            <v>0</v>
          </cell>
          <cell r="L98"/>
          <cell r="M98">
            <v>10846961.050000001</v>
          </cell>
          <cell r="N98">
            <v>3.5059204549102128E-2</v>
          </cell>
          <cell r="O98">
            <v>1349779</v>
          </cell>
          <cell r="P98"/>
          <cell r="Q98">
            <v>0</v>
          </cell>
          <cell r="R98">
            <v>0</v>
          </cell>
          <cell r="S98"/>
          <cell r="T98">
            <v>10846961.050000001</v>
          </cell>
          <cell r="U98">
            <v>4.0065523764436513E-2</v>
          </cell>
          <cell r="V98">
            <v>1329428.69</v>
          </cell>
          <cell r="W98"/>
          <cell r="X98">
            <v>0</v>
          </cell>
          <cell r="Y98">
            <v>0</v>
          </cell>
          <cell r="Z98">
            <v>1329428.69</v>
          </cell>
          <cell r="AA98">
            <v>3.4530615306737358E-2</v>
          </cell>
          <cell r="AB98">
            <v>1329428.69</v>
          </cell>
          <cell r="AC98"/>
          <cell r="AD98">
            <v>1329428.69</v>
          </cell>
          <cell r="AF98">
            <v>1329428.69</v>
          </cell>
          <cell r="AG98">
            <v>0</v>
          </cell>
          <cell r="AI98">
            <v>0</v>
          </cell>
          <cell r="AJ98" t="str">
            <v xml:space="preserve"> </v>
          </cell>
          <cell r="AK98">
            <v>28391461</v>
          </cell>
          <cell r="AL98">
            <v>16215071.26</v>
          </cell>
        </row>
        <row r="99">
          <cell r="B99">
            <v>190230</v>
          </cell>
          <cell r="C99">
            <v>3</v>
          </cell>
          <cell r="D99">
            <v>3</v>
          </cell>
          <cell r="E99">
            <v>0</v>
          </cell>
          <cell r="F99">
            <v>2128090.79</v>
          </cell>
          <cell r="G99">
            <v>28216109</v>
          </cell>
          <cell r="H99">
            <v>2128090.79</v>
          </cell>
          <cell r="I99">
            <v>0</v>
          </cell>
          <cell r="J99" t="str">
            <v xml:space="preserve"> </v>
          </cell>
          <cell r="K99">
            <v>0</v>
          </cell>
          <cell r="L99"/>
          <cell r="M99">
            <v>2128090.79</v>
          </cell>
          <cell r="N99">
            <v>6.8783477659551786E-3</v>
          </cell>
          <cell r="O99">
            <v>264816</v>
          </cell>
          <cell r="P99"/>
          <cell r="Q99">
            <v>0</v>
          </cell>
          <cell r="R99">
            <v>0</v>
          </cell>
          <cell r="S99"/>
          <cell r="T99">
            <v>2128090.79</v>
          </cell>
          <cell r="U99">
            <v>7.8605493028504492E-3</v>
          </cell>
          <cell r="V99">
            <v>260823.74</v>
          </cell>
          <cell r="W99"/>
          <cell r="X99">
            <v>0</v>
          </cell>
          <cell r="Y99">
            <v>0</v>
          </cell>
          <cell r="Z99">
            <v>260823.74</v>
          </cell>
          <cell r="AA99">
            <v>6.7746425938833054E-3</v>
          </cell>
          <cell r="AB99">
            <v>260823.74</v>
          </cell>
          <cell r="AC99"/>
          <cell r="AD99">
            <v>260823.74</v>
          </cell>
          <cell r="AF99">
            <v>260823.74</v>
          </cell>
          <cell r="AG99">
            <v>0</v>
          </cell>
          <cell r="AI99">
            <v>0</v>
          </cell>
          <cell r="AJ99" t="str">
            <v xml:space="preserve"> </v>
          </cell>
          <cell r="AK99">
            <v>28216109</v>
          </cell>
          <cell r="AL99">
            <v>25827194.470000003</v>
          </cell>
        </row>
        <row r="100">
          <cell r="B100">
            <v>150706</v>
          </cell>
          <cell r="C100">
            <v>3</v>
          </cell>
          <cell r="D100">
            <v>3</v>
          </cell>
          <cell r="E100">
            <v>0</v>
          </cell>
          <cell r="F100">
            <v>1726839.52</v>
          </cell>
          <cell r="G100">
            <v>10048754</v>
          </cell>
          <cell r="H100">
            <v>1726839.52</v>
          </cell>
          <cell r="I100">
            <v>0</v>
          </cell>
          <cell r="J100" t="str">
            <v xml:space="preserve"> </v>
          </cell>
          <cell r="K100">
            <v>0</v>
          </cell>
          <cell r="L100"/>
          <cell r="M100">
            <v>1726839.52</v>
          </cell>
          <cell r="N100">
            <v>5.5814360977311083E-3</v>
          </cell>
          <cell r="O100">
            <v>214885</v>
          </cell>
          <cell r="P100"/>
          <cell r="Q100">
            <v>0</v>
          </cell>
          <cell r="R100">
            <v>0</v>
          </cell>
          <cell r="S100"/>
          <cell r="T100">
            <v>1726839.52</v>
          </cell>
          <cell r="U100">
            <v>6.3784436495167591E-3</v>
          </cell>
          <cell r="V100">
            <v>211645.45</v>
          </cell>
          <cell r="W100"/>
          <cell r="X100">
            <v>0</v>
          </cell>
          <cell r="Y100">
            <v>0</v>
          </cell>
          <cell r="Z100">
            <v>211645.45</v>
          </cell>
          <cell r="AA100">
            <v>5.4972844127286861E-3</v>
          </cell>
          <cell r="AB100">
            <v>211645.45</v>
          </cell>
          <cell r="AC100"/>
          <cell r="AD100">
            <v>211645.45</v>
          </cell>
          <cell r="AF100">
            <v>211645.45</v>
          </cell>
          <cell r="AG100">
            <v>0</v>
          </cell>
          <cell r="AI100">
            <v>0</v>
          </cell>
          <cell r="AJ100" t="str">
            <v xml:space="preserve"> </v>
          </cell>
          <cell r="AK100">
            <v>10048754</v>
          </cell>
          <cell r="AL100">
            <v>8110269.0300000003</v>
          </cell>
        </row>
        <row r="101">
          <cell r="B101">
            <v>500852</v>
          </cell>
          <cell r="C101">
            <v>3</v>
          </cell>
          <cell r="D101">
            <v>3</v>
          </cell>
          <cell r="E101">
            <v>0</v>
          </cell>
          <cell r="F101">
            <v>5404732.3099999996</v>
          </cell>
          <cell r="G101">
            <v>21644503</v>
          </cell>
          <cell r="H101">
            <v>5404732.3099999996</v>
          </cell>
          <cell r="I101">
            <v>0</v>
          </cell>
          <cell r="J101" t="str">
            <v xml:space="preserve"> </v>
          </cell>
          <cell r="K101">
            <v>0</v>
          </cell>
          <cell r="L101"/>
          <cell r="M101">
            <v>5404732.3099999996</v>
          </cell>
          <cell r="N101">
            <v>1.7469004886804789E-2</v>
          </cell>
          <cell r="O101">
            <v>672557</v>
          </cell>
          <cell r="P101"/>
          <cell r="Q101">
            <v>0</v>
          </cell>
          <cell r="R101">
            <v>0</v>
          </cell>
          <cell r="S101"/>
          <cell r="T101">
            <v>5404732.3099999996</v>
          </cell>
          <cell r="U101">
            <v>1.9963511421175688E-2</v>
          </cell>
          <cell r="V101">
            <v>662416.52</v>
          </cell>
          <cell r="W101"/>
          <cell r="X101">
            <v>0</v>
          </cell>
          <cell r="Y101">
            <v>0</v>
          </cell>
          <cell r="Z101">
            <v>662416.52</v>
          </cell>
          <cell r="AA101">
            <v>1.720562388716592E-2</v>
          </cell>
          <cell r="AB101">
            <v>662416.52</v>
          </cell>
          <cell r="AC101"/>
          <cell r="AD101">
            <v>662416.52</v>
          </cell>
          <cell r="AF101">
            <v>662416.52</v>
          </cell>
          <cell r="AG101">
            <v>0</v>
          </cell>
          <cell r="AI101">
            <v>0</v>
          </cell>
          <cell r="AJ101" t="str">
            <v xml:space="preserve"> </v>
          </cell>
          <cell r="AK101">
            <v>21644503</v>
          </cell>
          <cell r="AL101">
            <v>15577354.170000002</v>
          </cell>
        </row>
        <row r="102">
          <cell r="B102">
            <v>190256</v>
          </cell>
          <cell r="C102">
            <v>3</v>
          </cell>
          <cell r="D102">
            <v>3</v>
          </cell>
          <cell r="E102">
            <v>0</v>
          </cell>
          <cell r="F102">
            <v>2723512.68</v>
          </cell>
          <cell r="G102">
            <v>7592644</v>
          </cell>
          <cell r="H102">
            <v>2723512.68</v>
          </cell>
          <cell r="I102">
            <v>0</v>
          </cell>
          <cell r="J102" t="str">
            <v xml:space="preserve"> </v>
          </cell>
          <cell r="K102">
            <v>0</v>
          </cell>
          <cell r="L102"/>
          <cell r="M102">
            <v>2723512.68</v>
          </cell>
          <cell r="N102">
            <v>8.8028515729014559E-3</v>
          </cell>
          <cell r="O102">
            <v>338910</v>
          </cell>
          <cell r="P102"/>
          <cell r="Q102">
            <v>0</v>
          </cell>
          <cell r="R102">
            <v>0</v>
          </cell>
          <cell r="S102"/>
          <cell r="T102">
            <v>2723512.68</v>
          </cell>
          <cell r="U102">
            <v>1.005986483221346E-2</v>
          </cell>
          <cell r="V102">
            <v>333800.03000000003</v>
          </cell>
          <cell r="W102"/>
          <cell r="X102">
            <v>0</v>
          </cell>
          <cell r="Y102">
            <v>0</v>
          </cell>
          <cell r="Z102">
            <v>333800.03000000003</v>
          </cell>
          <cell r="AA102">
            <v>8.6701306448466898E-3</v>
          </cell>
          <cell r="AB102">
            <v>333800.03000000003</v>
          </cell>
          <cell r="AC102"/>
          <cell r="AD102">
            <v>333800.03000000003</v>
          </cell>
          <cell r="AF102">
            <v>333800.03000000003</v>
          </cell>
          <cell r="AG102">
            <v>0</v>
          </cell>
          <cell r="AI102">
            <v>0</v>
          </cell>
          <cell r="AJ102" t="str">
            <v xml:space="preserve"> </v>
          </cell>
          <cell r="AK102">
            <v>7592644</v>
          </cell>
          <cell r="AL102">
            <v>4535331.29</v>
          </cell>
        </row>
        <row r="103">
          <cell r="B103">
            <v>190328</v>
          </cell>
          <cell r="C103">
            <v>3</v>
          </cell>
          <cell r="D103">
            <v>3</v>
          </cell>
          <cell r="E103">
            <v>0</v>
          </cell>
          <cell r="F103">
            <v>1301300.48</v>
          </cell>
          <cell r="G103">
            <v>4381295</v>
          </cell>
          <cell r="H103">
            <v>1301300.48</v>
          </cell>
          <cell r="I103">
            <v>0</v>
          </cell>
          <cell r="J103" t="str">
            <v xml:space="preserve"> </v>
          </cell>
          <cell r="K103">
            <v>0</v>
          </cell>
          <cell r="L103"/>
          <cell r="M103">
            <v>1301300.48</v>
          </cell>
          <cell r="N103">
            <v>4.2060222672381381E-3</v>
          </cell>
          <cell r="O103">
            <v>161932</v>
          </cell>
          <cell r="P103"/>
          <cell r="Q103">
            <v>0</v>
          </cell>
          <cell r="R103">
            <v>0</v>
          </cell>
          <cell r="S103"/>
          <cell r="T103">
            <v>1301300.48</v>
          </cell>
          <cell r="U103">
            <v>4.8066260278599084E-3</v>
          </cell>
          <cell r="V103">
            <v>159490.4</v>
          </cell>
          <cell r="W103"/>
          <cell r="X103">
            <v>0</v>
          </cell>
          <cell r="Y103">
            <v>0</v>
          </cell>
          <cell r="Z103">
            <v>159490.4</v>
          </cell>
          <cell r="AA103">
            <v>4.1426077900557903E-3</v>
          </cell>
          <cell r="AB103">
            <v>159490.4</v>
          </cell>
          <cell r="AC103"/>
          <cell r="AD103">
            <v>159490.4</v>
          </cell>
          <cell r="AF103">
            <v>159490.4</v>
          </cell>
          <cell r="AG103">
            <v>0</v>
          </cell>
          <cell r="AI103">
            <v>0</v>
          </cell>
          <cell r="AJ103" t="str">
            <v xml:space="preserve"> </v>
          </cell>
          <cell r="AK103">
            <v>4381295</v>
          </cell>
          <cell r="AL103">
            <v>2920504.12</v>
          </cell>
        </row>
        <row r="104">
          <cell r="B104">
            <v>301175</v>
          </cell>
          <cell r="C104">
            <v>3</v>
          </cell>
          <cell r="D104">
            <v>3</v>
          </cell>
          <cell r="E104">
            <v>0</v>
          </cell>
          <cell r="F104">
            <v>3029872.15</v>
          </cell>
          <cell r="G104">
            <v>10844160</v>
          </cell>
          <cell r="H104">
            <v>3029872.15</v>
          </cell>
          <cell r="I104">
            <v>0</v>
          </cell>
          <cell r="J104" t="str">
            <v xml:space="preserve"> </v>
          </cell>
          <cell r="K104">
            <v>0</v>
          </cell>
          <cell r="L104"/>
          <cell r="M104">
            <v>3029872.15</v>
          </cell>
          <cell r="N104">
            <v>9.7930569654325287E-3</v>
          </cell>
          <cell r="O104">
            <v>377033</v>
          </cell>
          <cell r="P104"/>
          <cell r="Q104">
            <v>0</v>
          </cell>
          <cell r="R104">
            <v>0</v>
          </cell>
          <cell r="S104"/>
          <cell r="T104">
            <v>3029872.15</v>
          </cell>
          <cell r="U104">
            <v>1.1191467736396947E-2</v>
          </cell>
          <cell r="V104">
            <v>371348.15</v>
          </cell>
          <cell r="W104"/>
          <cell r="X104">
            <v>0</v>
          </cell>
          <cell r="Y104">
            <v>0</v>
          </cell>
          <cell r="Z104">
            <v>371348.15</v>
          </cell>
          <cell r="AA104">
            <v>9.6454064884958987E-3</v>
          </cell>
          <cell r="AB104">
            <v>371348.15</v>
          </cell>
          <cell r="AC104"/>
          <cell r="AD104">
            <v>371348.15</v>
          </cell>
          <cell r="AF104">
            <v>371348.15</v>
          </cell>
          <cell r="AG104">
            <v>0</v>
          </cell>
          <cell r="AI104">
            <v>0</v>
          </cell>
          <cell r="AJ104" t="str">
            <v xml:space="preserve"> </v>
          </cell>
          <cell r="AK104">
            <v>10844160</v>
          </cell>
          <cell r="AL104">
            <v>7442939.6999999993</v>
          </cell>
        </row>
        <row r="105">
          <cell r="B105">
            <v>301283</v>
          </cell>
          <cell r="C105">
            <v>3</v>
          </cell>
          <cell r="D105">
            <v>3</v>
          </cell>
          <cell r="E105">
            <v>0</v>
          </cell>
          <cell r="F105">
            <v>7339066.9100000001</v>
          </cell>
          <cell r="G105">
            <v>17876749</v>
          </cell>
          <cell r="H105">
            <v>7339066.9100000001</v>
          </cell>
          <cell r="I105">
            <v>0</v>
          </cell>
          <cell r="J105" t="str">
            <v xml:space="preserve"> </v>
          </cell>
          <cell r="K105">
            <v>0</v>
          </cell>
          <cell r="L105"/>
          <cell r="M105">
            <v>7339066.9100000001</v>
          </cell>
          <cell r="N105">
            <v>2.372110002158041E-2</v>
          </cell>
          <cell r="O105">
            <v>913262</v>
          </cell>
          <cell r="P105"/>
          <cell r="Q105">
            <v>0</v>
          </cell>
          <cell r="R105">
            <v>0</v>
          </cell>
          <cell r="S105"/>
          <cell r="T105">
            <v>7339066.9100000001</v>
          </cell>
          <cell r="U105">
            <v>2.7108381632051187E-2</v>
          </cell>
          <cell r="V105">
            <v>899493.05</v>
          </cell>
          <cell r="W105"/>
          <cell r="X105">
            <v>0</v>
          </cell>
          <cell r="Y105">
            <v>0</v>
          </cell>
          <cell r="Z105">
            <v>899493.05</v>
          </cell>
          <cell r="AA105">
            <v>2.3363455832018997E-2</v>
          </cell>
          <cell r="AB105">
            <v>899493.05</v>
          </cell>
          <cell r="AC105"/>
          <cell r="AD105">
            <v>899493.05</v>
          </cell>
          <cell r="AF105">
            <v>899493.05</v>
          </cell>
          <cell r="AG105">
            <v>0</v>
          </cell>
          <cell r="AI105">
            <v>0</v>
          </cell>
          <cell r="AJ105" t="str">
            <v xml:space="preserve"> </v>
          </cell>
          <cell r="AK105">
            <v>17876749</v>
          </cell>
          <cell r="AL105">
            <v>9638189.0399999991</v>
          </cell>
        </row>
        <row r="106">
          <cell r="B106">
            <v>190315</v>
          </cell>
          <cell r="C106">
            <v>3</v>
          </cell>
          <cell r="D106">
            <v>3</v>
          </cell>
          <cell r="E106">
            <v>0</v>
          </cell>
          <cell r="F106">
            <v>5059139.38</v>
          </cell>
          <cell r="G106">
            <v>10792993</v>
          </cell>
          <cell r="H106">
            <v>5059139.38</v>
          </cell>
          <cell r="I106">
            <v>0</v>
          </cell>
          <cell r="J106" t="str">
            <v xml:space="preserve"> </v>
          </cell>
          <cell r="K106">
            <v>0</v>
          </cell>
          <cell r="L106"/>
          <cell r="M106">
            <v>5059139.38</v>
          </cell>
          <cell r="N106">
            <v>1.635199034533619E-2</v>
          </cell>
          <cell r="O106">
            <v>629552</v>
          </cell>
          <cell r="P106"/>
          <cell r="Q106">
            <v>0</v>
          </cell>
          <cell r="R106">
            <v>0</v>
          </cell>
          <cell r="S106"/>
          <cell r="T106">
            <v>5059139.38</v>
          </cell>
          <cell r="U106">
            <v>1.868699151058412E-2</v>
          </cell>
          <cell r="V106">
            <v>620059.85</v>
          </cell>
          <cell r="W106"/>
          <cell r="X106">
            <v>0</v>
          </cell>
          <cell r="Y106">
            <v>0</v>
          </cell>
          <cell r="Z106">
            <v>620059.85</v>
          </cell>
          <cell r="AA106">
            <v>1.610545064098419E-2</v>
          </cell>
          <cell r="AB106">
            <v>620059.85</v>
          </cell>
          <cell r="AC106"/>
          <cell r="AD106">
            <v>620059.85</v>
          </cell>
          <cell r="AF106">
            <v>620059.85</v>
          </cell>
          <cell r="AG106">
            <v>0</v>
          </cell>
          <cell r="AI106">
            <v>0</v>
          </cell>
          <cell r="AJ106" t="str">
            <v xml:space="preserve"> </v>
          </cell>
          <cell r="AK106">
            <v>10792993</v>
          </cell>
          <cell r="AL106">
            <v>5113793.7700000005</v>
          </cell>
        </row>
        <row r="107">
          <cell r="B107">
            <v>270777</v>
          </cell>
          <cell r="C107">
            <v>3</v>
          </cell>
          <cell r="D107">
            <v>3</v>
          </cell>
          <cell r="E107">
            <v>0</v>
          </cell>
          <cell r="F107">
            <v>238440.22</v>
          </cell>
          <cell r="G107">
            <v>3308955</v>
          </cell>
          <cell r="H107">
            <v>238440.22</v>
          </cell>
          <cell r="I107">
            <v>0</v>
          </cell>
          <cell r="J107" t="str">
            <v xml:space="preserve"> </v>
          </cell>
          <cell r="K107">
            <v>0</v>
          </cell>
          <cell r="L107"/>
          <cell r="M107">
            <v>238440.22</v>
          </cell>
          <cell r="N107">
            <v>7.7067894013622474E-4</v>
          </cell>
          <cell r="O107">
            <v>29671</v>
          </cell>
          <cell r="P107"/>
          <cell r="Q107">
            <v>0</v>
          </cell>
          <cell r="R107">
            <v>0</v>
          </cell>
          <cell r="S107"/>
          <cell r="T107">
            <v>238440.22</v>
          </cell>
          <cell r="U107">
            <v>8.8072892091812854E-4</v>
          </cell>
          <cell r="V107">
            <v>29223.79</v>
          </cell>
          <cell r="W107"/>
          <cell r="X107">
            <v>0</v>
          </cell>
          <cell r="Y107">
            <v>0</v>
          </cell>
          <cell r="Z107">
            <v>29223.79</v>
          </cell>
          <cell r="AA107">
            <v>7.5905948012516431E-4</v>
          </cell>
          <cell r="AB107">
            <v>29223.79</v>
          </cell>
          <cell r="AC107"/>
          <cell r="AD107">
            <v>29223.79</v>
          </cell>
          <cell r="AF107">
            <v>29223.79</v>
          </cell>
          <cell r="AG107">
            <v>0</v>
          </cell>
          <cell r="AI107">
            <v>0</v>
          </cell>
          <cell r="AJ107" t="str">
            <v xml:space="preserve"> </v>
          </cell>
          <cell r="AK107">
            <v>3308955</v>
          </cell>
          <cell r="AL107">
            <v>3041290.9899999998</v>
          </cell>
        </row>
        <row r="108">
          <cell r="B108">
            <v>190352</v>
          </cell>
          <cell r="C108">
            <v>3</v>
          </cell>
          <cell r="D108">
            <v>3</v>
          </cell>
          <cell r="E108">
            <v>0</v>
          </cell>
          <cell r="F108">
            <v>3921537.35</v>
          </cell>
          <cell r="G108">
            <v>8397764</v>
          </cell>
          <cell r="H108">
            <v>3921537.35</v>
          </cell>
          <cell r="I108">
            <v>0</v>
          </cell>
          <cell r="J108" t="str">
            <v xml:space="preserve"> </v>
          </cell>
          <cell r="K108">
            <v>0</v>
          </cell>
          <cell r="L108"/>
          <cell r="M108">
            <v>3921537.35</v>
          </cell>
          <cell r="N108">
            <v>1.2675069032408288E-2</v>
          </cell>
          <cell r="O108">
            <v>487990</v>
          </cell>
          <cell r="P108"/>
          <cell r="Q108">
            <v>0</v>
          </cell>
          <cell r="R108">
            <v>0</v>
          </cell>
          <cell r="S108"/>
          <cell r="T108">
            <v>3921537.35</v>
          </cell>
          <cell r="U108">
            <v>1.4485020013006352E-2</v>
          </cell>
          <cell r="V108">
            <v>480632.71</v>
          </cell>
          <cell r="W108"/>
          <cell r="X108">
            <v>0</v>
          </cell>
          <cell r="Y108">
            <v>0</v>
          </cell>
          <cell r="Z108">
            <v>480632.71</v>
          </cell>
          <cell r="AA108">
            <v>1.2483966487021323E-2</v>
          </cell>
          <cell r="AB108">
            <v>480632.71</v>
          </cell>
          <cell r="AC108"/>
          <cell r="AD108">
            <v>480632.71</v>
          </cell>
          <cell r="AF108">
            <v>480632.71</v>
          </cell>
          <cell r="AG108">
            <v>0</v>
          </cell>
          <cell r="AI108">
            <v>0</v>
          </cell>
          <cell r="AJ108" t="str">
            <v xml:space="preserve"> </v>
          </cell>
          <cell r="AK108">
            <v>8397764</v>
          </cell>
          <cell r="AL108">
            <v>3995593.9400000004</v>
          </cell>
        </row>
        <row r="109">
          <cell r="B109">
            <v>331216</v>
          </cell>
          <cell r="C109">
            <v>3</v>
          </cell>
          <cell r="D109">
            <v>3</v>
          </cell>
          <cell r="E109">
            <v>0</v>
          </cell>
          <cell r="F109">
            <v>3168121.75</v>
          </cell>
          <cell r="G109">
            <v>6877770</v>
          </cell>
          <cell r="H109">
            <v>3168121.75</v>
          </cell>
          <cell r="I109">
            <v>0</v>
          </cell>
          <cell r="J109" t="str">
            <v xml:space="preserve"> </v>
          </cell>
          <cell r="K109">
            <v>0</v>
          </cell>
          <cell r="L109"/>
          <cell r="M109">
            <v>3168121.75</v>
          </cell>
          <cell r="N109">
            <v>1.0239902951408624E-2</v>
          </cell>
          <cell r="O109">
            <v>394236</v>
          </cell>
          <cell r="P109"/>
          <cell r="Q109">
            <v>0</v>
          </cell>
          <cell r="R109">
            <v>0</v>
          </cell>
          <cell r="S109"/>
          <cell r="T109">
            <v>3168121.75</v>
          </cell>
          <cell r="U109">
            <v>1.1702121606056029E-2</v>
          </cell>
          <cell r="V109">
            <v>388292.34</v>
          </cell>
          <cell r="W109"/>
          <cell r="X109">
            <v>0</v>
          </cell>
          <cell r="Y109">
            <v>0</v>
          </cell>
          <cell r="Z109">
            <v>388292.34</v>
          </cell>
          <cell r="AA109">
            <v>1.0085515319436102E-2</v>
          </cell>
          <cell r="AB109">
            <v>388292.34</v>
          </cell>
          <cell r="AC109"/>
          <cell r="AD109">
            <v>388292.34</v>
          </cell>
          <cell r="AF109">
            <v>388292.34</v>
          </cell>
          <cell r="AG109">
            <v>0</v>
          </cell>
          <cell r="AI109">
            <v>0</v>
          </cell>
          <cell r="AJ109" t="str">
            <v xml:space="preserve"> </v>
          </cell>
          <cell r="AK109">
            <v>6877770</v>
          </cell>
          <cell r="AL109">
            <v>3321355.91</v>
          </cell>
        </row>
        <row r="110">
          <cell r="B110">
            <v>190521</v>
          </cell>
          <cell r="C110">
            <v>3</v>
          </cell>
          <cell r="D110">
            <v>3</v>
          </cell>
          <cell r="E110">
            <v>0</v>
          </cell>
          <cell r="F110">
            <v>2649407.2000000002</v>
          </cell>
          <cell r="G110">
            <v>10023062</v>
          </cell>
          <cell r="H110">
            <v>2649407.2000000002</v>
          </cell>
          <cell r="I110">
            <v>0</v>
          </cell>
          <cell r="J110" t="str">
            <v xml:space="preserve"> </v>
          </cell>
          <cell r="K110">
            <v>0</v>
          </cell>
          <cell r="L110"/>
          <cell r="M110">
            <v>2649407.2000000002</v>
          </cell>
          <cell r="N110">
            <v>8.5633301834953969E-3</v>
          </cell>
          <cell r="O110">
            <v>329688</v>
          </cell>
          <cell r="P110"/>
          <cell r="Q110">
            <v>0</v>
          </cell>
          <cell r="R110">
            <v>0</v>
          </cell>
          <cell r="S110"/>
          <cell r="T110">
            <v>2649407.2000000002</v>
          </cell>
          <cell r="U110">
            <v>9.7861407120355803E-3</v>
          </cell>
          <cell r="V110">
            <v>324717.49</v>
          </cell>
          <cell r="W110"/>
          <cell r="X110">
            <v>0</v>
          </cell>
          <cell r="Y110">
            <v>0</v>
          </cell>
          <cell r="Z110">
            <v>324717.49</v>
          </cell>
          <cell r="AA110">
            <v>8.4342205150991102E-3</v>
          </cell>
          <cell r="AB110">
            <v>324717.49</v>
          </cell>
          <cell r="AC110"/>
          <cell r="AD110">
            <v>324717.49</v>
          </cell>
          <cell r="AF110">
            <v>324717.49</v>
          </cell>
          <cell r="AG110">
            <v>0</v>
          </cell>
          <cell r="AI110">
            <v>0</v>
          </cell>
          <cell r="AJ110" t="str">
            <v xml:space="preserve"> </v>
          </cell>
          <cell r="AK110">
            <v>10023062</v>
          </cell>
          <cell r="AL110">
            <v>7048937.3099999996</v>
          </cell>
        </row>
        <row r="111">
          <cell r="B111">
            <v>340951</v>
          </cell>
          <cell r="C111">
            <v>3</v>
          </cell>
          <cell r="D111">
            <v>3</v>
          </cell>
          <cell r="E111">
            <v>0</v>
          </cell>
          <cell r="F111">
            <v>1183447.74</v>
          </cell>
          <cell r="G111">
            <v>16814776</v>
          </cell>
          <cell r="H111">
            <v>1183447.74</v>
          </cell>
          <cell r="I111">
            <v>0</v>
          </cell>
          <cell r="J111" t="str">
            <v xml:space="preserve"> </v>
          </cell>
          <cell r="K111">
            <v>0</v>
          </cell>
          <cell r="L111"/>
          <cell r="M111">
            <v>1183447.74</v>
          </cell>
          <cell r="N111">
            <v>3.8251023672508373E-3</v>
          </cell>
          <cell r="O111">
            <v>147266</v>
          </cell>
          <cell r="P111"/>
          <cell r="Q111">
            <v>0</v>
          </cell>
          <cell r="R111">
            <v>0</v>
          </cell>
          <cell r="S111"/>
          <cell r="T111">
            <v>1183447.74</v>
          </cell>
          <cell r="U111">
            <v>4.3713122350465781E-3</v>
          </cell>
          <cell r="V111">
            <v>145046.1</v>
          </cell>
          <cell r="W111"/>
          <cell r="X111">
            <v>0</v>
          </cell>
          <cell r="Y111">
            <v>0</v>
          </cell>
          <cell r="Z111">
            <v>145046.1</v>
          </cell>
          <cell r="AA111">
            <v>3.767431166874064E-3</v>
          </cell>
          <cell r="AB111">
            <v>145046.1</v>
          </cell>
          <cell r="AC111"/>
          <cell r="AD111">
            <v>145046.1</v>
          </cell>
          <cell r="AF111">
            <v>145046.1</v>
          </cell>
          <cell r="AG111">
            <v>0</v>
          </cell>
          <cell r="AI111">
            <v>0</v>
          </cell>
          <cell r="AJ111" t="str">
            <v xml:space="preserve"> </v>
          </cell>
          <cell r="AK111">
            <v>16814776</v>
          </cell>
          <cell r="AL111">
            <v>15486282.16</v>
          </cell>
        </row>
        <row r="112">
          <cell r="B112">
            <v>190524</v>
          </cell>
          <cell r="C112">
            <v>3</v>
          </cell>
          <cell r="D112">
            <v>3</v>
          </cell>
          <cell r="E112">
            <v>0</v>
          </cell>
          <cell r="F112">
            <v>3728180.99</v>
          </cell>
          <cell r="G112">
            <v>10032570</v>
          </cell>
          <cell r="H112">
            <v>3728180.99</v>
          </cell>
          <cell r="I112">
            <v>0</v>
          </cell>
          <cell r="J112" t="str">
            <v xml:space="preserve"> </v>
          </cell>
          <cell r="K112">
            <v>0</v>
          </cell>
          <cell r="L112"/>
          <cell r="M112">
            <v>3728180.99</v>
          </cell>
          <cell r="N112">
            <v>1.2050108719112997E-2</v>
          </cell>
          <cell r="O112">
            <v>463929</v>
          </cell>
          <cell r="P112"/>
          <cell r="Q112">
            <v>0</v>
          </cell>
          <cell r="R112">
            <v>0</v>
          </cell>
          <cell r="S112"/>
          <cell r="T112">
            <v>3728180.99</v>
          </cell>
          <cell r="U112">
            <v>1.3770817776926143E-2</v>
          </cell>
          <cell r="V112">
            <v>456934.5</v>
          </cell>
          <cell r="W112"/>
          <cell r="X112">
            <v>0</v>
          </cell>
          <cell r="Y112">
            <v>0</v>
          </cell>
          <cell r="Z112">
            <v>456934.5</v>
          </cell>
          <cell r="AA112">
            <v>1.186842856526316E-2</v>
          </cell>
          <cell r="AB112">
            <v>456934.5</v>
          </cell>
          <cell r="AC112"/>
          <cell r="AD112">
            <v>456934.5</v>
          </cell>
          <cell r="AF112">
            <v>456934.5</v>
          </cell>
          <cell r="AG112">
            <v>0</v>
          </cell>
          <cell r="AI112">
            <v>0</v>
          </cell>
          <cell r="AJ112" t="str">
            <v xml:space="preserve"> </v>
          </cell>
          <cell r="AK112">
            <v>10032570</v>
          </cell>
          <cell r="AL112">
            <v>5847454.5099999998</v>
          </cell>
        </row>
        <row r="113">
          <cell r="B113">
            <v>190547</v>
          </cell>
          <cell r="C113">
            <v>3</v>
          </cell>
          <cell r="D113">
            <v>3</v>
          </cell>
          <cell r="E113">
            <v>0</v>
          </cell>
          <cell r="F113">
            <v>3261263.73</v>
          </cell>
          <cell r="G113">
            <v>6437166</v>
          </cell>
          <cell r="H113">
            <v>3261263.73</v>
          </cell>
          <cell r="I113">
            <v>0</v>
          </cell>
          <cell r="J113" t="str">
            <v xml:space="preserve"> </v>
          </cell>
          <cell r="K113">
            <v>0</v>
          </cell>
          <cell r="L113"/>
          <cell r="M113">
            <v>3261263.73</v>
          </cell>
          <cell r="N113">
            <v>1.0540953514223024E-2</v>
          </cell>
          <cell r="O113">
            <v>405827</v>
          </cell>
          <cell r="P113"/>
          <cell r="Q113">
            <v>0</v>
          </cell>
          <cell r="R113">
            <v>0</v>
          </cell>
          <cell r="S113"/>
          <cell r="T113">
            <v>3261263.73</v>
          </cell>
          <cell r="U113">
            <v>1.2046161028337965E-2</v>
          </cell>
          <cell r="V113">
            <v>399708.04</v>
          </cell>
          <cell r="W113"/>
          <cell r="X113">
            <v>0</v>
          </cell>
          <cell r="Y113">
            <v>0</v>
          </cell>
          <cell r="Z113">
            <v>399708.04</v>
          </cell>
          <cell r="AA113">
            <v>1.0382027007593757E-2</v>
          </cell>
          <cell r="AB113">
            <v>399708.04</v>
          </cell>
          <cell r="AC113"/>
          <cell r="AD113">
            <v>399708.04</v>
          </cell>
          <cell r="AF113">
            <v>399708.04</v>
          </cell>
          <cell r="AG113">
            <v>0</v>
          </cell>
          <cell r="AI113">
            <v>0</v>
          </cell>
          <cell r="AJ113" t="str">
            <v xml:space="preserve"> </v>
          </cell>
          <cell r="AK113">
            <v>6437166</v>
          </cell>
          <cell r="AL113">
            <v>2776194.23</v>
          </cell>
        </row>
        <row r="114">
          <cell r="B114">
            <v>190810</v>
          </cell>
          <cell r="C114">
            <v>3</v>
          </cell>
          <cell r="D114">
            <v>3</v>
          </cell>
          <cell r="E114">
            <v>0</v>
          </cell>
          <cell r="F114">
            <v>2620194.8199999998</v>
          </cell>
          <cell r="G114">
            <v>9493942</v>
          </cell>
          <cell r="H114">
            <v>2620194.8199999998</v>
          </cell>
          <cell r="I114">
            <v>0</v>
          </cell>
          <cell r="J114" t="str">
            <v xml:space="preserve"> </v>
          </cell>
          <cell r="K114">
            <v>0</v>
          </cell>
          <cell r="L114"/>
          <cell r="M114">
            <v>2620194.8199999998</v>
          </cell>
          <cell r="N114">
            <v>8.4689108524896757E-3</v>
          </cell>
          <cell r="O114">
            <v>326053</v>
          </cell>
          <cell r="P114"/>
          <cell r="Q114">
            <v>0</v>
          </cell>
          <cell r="R114">
            <v>0</v>
          </cell>
          <cell r="S114"/>
          <cell r="T114">
            <v>2620194.8199999998</v>
          </cell>
          <cell r="U114">
            <v>9.6782386646593003E-3</v>
          </cell>
          <cell r="V114">
            <v>321137.15000000002</v>
          </cell>
          <cell r="W114"/>
          <cell r="X114">
            <v>0</v>
          </cell>
          <cell r="Y114">
            <v>0</v>
          </cell>
          <cell r="Z114">
            <v>321137.15000000002</v>
          </cell>
          <cell r="AA114">
            <v>8.3412246709915761E-3</v>
          </cell>
          <cell r="AB114">
            <v>321137.15000000002</v>
          </cell>
          <cell r="AC114"/>
          <cell r="AD114">
            <v>321137.15000000002</v>
          </cell>
          <cell r="AF114">
            <v>321137.15000000002</v>
          </cell>
          <cell r="AG114">
            <v>0</v>
          </cell>
          <cell r="AI114">
            <v>0</v>
          </cell>
          <cell r="AJ114" t="str">
            <v xml:space="preserve"> </v>
          </cell>
          <cell r="AK114">
            <v>9493942</v>
          </cell>
          <cell r="AL114">
            <v>6552610.0299999993</v>
          </cell>
        </row>
        <row r="115">
          <cell r="B115">
            <v>190587</v>
          </cell>
          <cell r="C115">
            <v>3</v>
          </cell>
          <cell r="D115">
            <v>3</v>
          </cell>
          <cell r="E115">
            <v>0</v>
          </cell>
          <cell r="F115">
            <v>2257585.21</v>
          </cell>
          <cell r="G115">
            <v>14603268</v>
          </cell>
          <cell r="H115">
            <v>2257585.21</v>
          </cell>
          <cell r="I115">
            <v>0</v>
          </cell>
          <cell r="J115" t="str">
            <v xml:space="preserve"> </v>
          </cell>
          <cell r="K115">
            <v>0</v>
          </cell>
          <cell r="L115"/>
          <cell r="M115">
            <v>2257585.21</v>
          </cell>
          <cell r="N115">
            <v>7.296895535954531E-3</v>
          </cell>
          <cell r="O115">
            <v>280930</v>
          </cell>
          <cell r="P115"/>
          <cell r="Q115">
            <v>0</v>
          </cell>
          <cell r="R115">
            <v>0</v>
          </cell>
          <cell r="S115"/>
          <cell r="T115">
            <v>2257585.21</v>
          </cell>
          <cell r="U115">
            <v>8.3388640804140622E-3</v>
          </cell>
          <cell r="V115">
            <v>276694.88</v>
          </cell>
          <cell r="W115"/>
          <cell r="X115">
            <v>0</v>
          </cell>
          <cell r="Y115">
            <v>0</v>
          </cell>
          <cell r="Z115">
            <v>276694.88</v>
          </cell>
          <cell r="AA115">
            <v>7.1868799962665599E-3</v>
          </cell>
          <cell r="AB115">
            <v>276694.88</v>
          </cell>
          <cell r="AC115"/>
          <cell r="AD115">
            <v>276694.88</v>
          </cell>
          <cell r="AF115">
            <v>276694.88</v>
          </cell>
          <cell r="AG115">
            <v>0</v>
          </cell>
          <cell r="AI115">
            <v>0</v>
          </cell>
          <cell r="AJ115" t="str">
            <v xml:space="preserve"> </v>
          </cell>
          <cell r="AK115">
            <v>14603268</v>
          </cell>
          <cell r="AL115">
            <v>12068987.909999998</v>
          </cell>
        </row>
        <row r="116">
          <cell r="B116">
            <v>190696</v>
          </cell>
          <cell r="C116">
            <v>3</v>
          </cell>
          <cell r="D116">
            <v>3</v>
          </cell>
          <cell r="E116">
            <v>0</v>
          </cell>
          <cell r="F116">
            <v>5100158.01</v>
          </cell>
          <cell r="G116">
            <v>29755127</v>
          </cell>
          <cell r="H116">
            <v>5100158.01</v>
          </cell>
          <cell r="I116">
            <v>0</v>
          </cell>
          <cell r="J116" t="str">
            <v xml:space="preserve"> </v>
          </cell>
          <cell r="K116">
            <v>0</v>
          </cell>
          <cell r="L116"/>
          <cell r="M116">
            <v>5100158.01</v>
          </cell>
          <cell r="N116">
            <v>1.6484569464304624E-2</v>
          </cell>
          <cell r="O116">
            <v>634656</v>
          </cell>
          <cell r="P116"/>
          <cell r="Q116">
            <v>0</v>
          </cell>
          <cell r="R116">
            <v>0</v>
          </cell>
          <cell r="S116"/>
          <cell r="T116">
            <v>5100158.01</v>
          </cell>
          <cell r="U116">
            <v>1.8838502416493531E-2</v>
          </cell>
          <cell r="V116">
            <v>625087.18999999994</v>
          </cell>
          <cell r="W116"/>
          <cell r="X116">
            <v>0</v>
          </cell>
          <cell r="Y116">
            <v>0</v>
          </cell>
          <cell r="Z116">
            <v>625087.18999999994</v>
          </cell>
          <cell r="AA116">
            <v>1.6236030900656614E-2</v>
          </cell>
          <cell r="AB116">
            <v>625087.18999999994</v>
          </cell>
          <cell r="AC116"/>
          <cell r="AD116">
            <v>625087.18999999994</v>
          </cell>
          <cell r="AF116">
            <v>625087.18999999994</v>
          </cell>
          <cell r="AG116">
            <v>0</v>
          </cell>
          <cell r="AI116">
            <v>0</v>
          </cell>
          <cell r="AJ116" t="str">
            <v xml:space="preserve"> </v>
          </cell>
          <cell r="AK116">
            <v>29755127</v>
          </cell>
          <cell r="AL116">
            <v>24029881.800000001</v>
          </cell>
        </row>
        <row r="117">
          <cell r="B117">
            <v>370759</v>
          </cell>
          <cell r="C117">
            <v>3</v>
          </cell>
          <cell r="D117">
            <v>3</v>
          </cell>
          <cell r="E117">
            <v>0</v>
          </cell>
          <cell r="F117">
            <v>5402391.29</v>
          </cell>
          <cell r="G117">
            <v>21760552</v>
          </cell>
          <cell r="H117">
            <v>5402391.29</v>
          </cell>
          <cell r="I117">
            <v>0</v>
          </cell>
          <cell r="J117" t="str">
            <v xml:space="preserve"> </v>
          </cell>
          <cell r="K117">
            <v>0</v>
          </cell>
          <cell r="L117"/>
          <cell r="M117">
            <v>5402391.29</v>
          </cell>
          <cell r="N117">
            <v>1.7461438315978621E-2</v>
          </cell>
          <cell r="O117">
            <v>672265</v>
          </cell>
          <cell r="P117"/>
          <cell r="Q117">
            <v>0</v>
          </cell>
          <cell r="R117">
            <v>0</v>
          </cell>
          <cell r="S117"/>
          <cell r="T117">
            <v>5402391.29</v>
          </cell>
          <cell r="U117">
            <v>1.9954864373213529E-2</v>
          </cell>
          <cell r="V117">
            <v>662129.6</v>
          </cell>
          <cell r="W117"/>
          <cell r="X117">
            <v>0</v>
          </cell>
          <cell r="Y117">
            <v>0</v>
          </cell>
          <cell r="Z117">
            <v>662129.6</v>
          </cell>
          <cell r="AA117">
            <v>1.7198171419637323E-2</v>
          </cell>
          <cell r="AB117">
            <v>662129.6</v>
          </cell>
          <cell r="AC117"/>
          <cell r="AD117">
            <v>662129.6</v>
          </cell>
          <cell r="AF117">
            <v>662129.6</v>
          </cell>
          <cell r="AG117">
            <v>0</v>
          </cell>
          <cell r="AI117">
            <v>0</v>
          </cell>
          <cell r="AJ117" t="str">
            <v xml:space="preserve"> </v>
          </cell>
          <cell r="AK117">
            <v>21760552</v>
          </cell>
          <cell r="AL117">
            <v>15696031.110000001</v>
          </cell>
        </row>
        <row r="118">
          <cell r="B118">
            <v>331293</v>
          </cell>
          <cell r="C118">
            <v>3</v>
          </cell>
          <cell r="D118">
            <v>3</v>
          </cell>
          <cell r="E118">
            <v>0</v>
          </cell>
          <cell r="F118">
            <v>1860589.95</v>
          </cell>
          <cell r="G118">
            <v>10386546</v>
          </cell>
          <cell r="H118">
            <v>1860589.95</v>
          </cell>
          <cell r="I118">
            <v>0</v>
          </cell>
          <cell r="J118" t="str">
            <v xml:space="preserve"> </v>
          </cell>
          <cell r="K118">
            <v>0</v>
          </cell>
          <cell r="L118"/>
          <cell r="M118">
            <v>1860589.95</v>
          </cell>
          <cell r="N118">
            <v>6.013740008686921E-3</v>
          </cell>
          <cell r="O118">
            <v>231529</v>
          </cell>
          <cell r="P118"/>
          <cell r="Q118">
            <v>0</v>
          </cell>
          <cell r="R118">
            <v>0</v>
          </cell>
          <cell r="S118"/>
          <cell r="T118">
            <v>1860589.95</v>
          </cell>
          <cell r="U118">
            <v>6.872478891919386E-3</v>
          </cell>
          <cell r="V118">
            <v>228038.22</v>
          </cell>
          <cell r="W118"/>
          <cell r="X118">
            <v>0</v>
          </cell>
          <cell r="Y118">
            <v>0</v>
          </cell>
          <cell r="Z118">
            <v>228038.22</v>
          </cell>
          <cell r="AA118">
            <v>5.9230706462737323E-3</v>
          </cell>
          <cell r="AB118">
            <v>228038.22</v>
          </cell>
          <cell r="AC118"/>
          <cell r="AD118">
            <v>228038.22</v>
          </cell>
          <cell r="AF118">
            <v>228038.22</v>
          </cell>
          <cell r="AG118">
            <v>0</v>
          </cell>
          <cell r="AI118">
            <v>0</v>
          </cell>
          <cell r="AJ118" t="str">
            <v xml:space="preserve"> </v>
          </cell>
          <cell r="AK118">
            <v>10386546</v>
          </cell>
          <cell r="AL118">
            <v>8297917.830000001</v>
          </cell>
        </row>
        <row r="119">
          <cell r="B119">
            <v>190630</v>
          </cell>
          <cell r="C119">
            <v>3</v>
          </cell>
          <cell r="D119">
            <v>3</v>
          </cell>
          <cell r="E119">
            <v>0</v>
          </cell>
          <cell r="F119">
            <v>5344088.42</v>
          </cell>
          <cell r="G119">
            <v>15446871</v>
          </cell>
          <cell r="H119">
            <v>5344088.42</v>
          </cell>
          <cell r="I119">
            <v>0</v>
          </cell>
          <cell r="J119" t="str">
            <v xml:space="preserve"> </v>
          </cell>
          <cell r="K119">
            <v>0</v>
          </cell>
          <cell r="L119"/>
          <cell r="M119">
            <v>5344088.42</v>
          </cell>
          <cell r="N119">
            <v>1.727299362297129E-2</v>
          </cell>
          <cell r="O119">
            <v>665010</v>
          </cell>
          <cell r="P119"/>
          <cell r="Q119">
            <v>0</v>
          </cell>
          <cell r="R119">
            <v>0</v>
          </cell>
          <cell r="S119"/>
          <cell r="T119">
            <v>5344088.42</v>
          </cell>
          <cell r="U119">
            <v>1.9739510504719657E-2</v>
          </cell>
          <cell r="V119">
            <v>654983.86</v>
          </cell>
          <cell r="W119"/>
          <cell r="X119">
            <v>0</v>
          </cell>
          <cell r="Y119">
            <v>0</v>
          </cell>
          <cell r="Z119">
            <v>654983.86</v>
          </cell>
          <cell r="AA119">
            <v>1.7012567783370104E-2</v>
          </cell>
          <cell r="AB119">
            <v>654983.86</v>
          </cell>
          <cell r="AC119"/>
          <cell r="AD119">
            <v>654983.86</v>
          </cell>
          <cell r="AF119">
            <v>654983.86</v>
          </cell>
          <cell r="AG119">
            <v>0</v>
          </cell>
          <cell r="AI119">
            <v>0</v>
          </cell>
          <cell r="AJ119" t="str">
            <v xml:space="preserve"> </v>
          </cell>
          <cell r="AK119">
            <v>15446871</v>
          </cell>
          <cell r="AL119">
            <v>9447798.7200000007</v>
          </cell>
        </row>
        <row r="120">
          <cell r="B120">
            <v>190382</v>
          </cell>
          <cell r="C120">
            <v>3</v>
          </cell>
          <cell r="D120">
            <v>3</v>
          </cell>
          <cell r="E120">
            <v>0</v>
          </cell>
          <cell r="F120">
            <v>15515604.060000001</v>
          </cell>
          <cell r="G120">
            <v>30625100</v>
          </cell>
          <cell r="H120">
            <v>15515604.060000001</v>
          </cell>
          <cell r="I120">
            <v>0</v>
          </cell>
          <cell r="J120" t="str">
            <v xml:space="preserve"> </v>
          </cell>
          <cell r="K120">
            <v>0</v>
          </cell>
          <cell r="L120"/>
          <cell r="M120">
            <v>15515604.060000001</v>
          </cell>
          <cell r="N120">
            <v>5.0149044873948306E-2</v>
          </cell>
          <cell r="O120">
            <v>1930738</v>
          </cell>
          <cell r="P120"/>
          <cell r="Q120">
            <v>0</v>
          </cell>
          <cell r="R120">
            <v>0</v>
          </cell>
          <cell r="S120"/>
          <cell r="T120">
            <v>15515604.060000001</v>
          </cell>
          <cell r="U120">
            <v>5.7310135098670577E-2</v>
          </cell>
          <cell r="V120">
            <v>1901628.4</v>
          </cell>
          <cell r="W120"/>
          <cell r="X120">
            <v>0</v>
          </cell>
          <cell r="Y120">
            <v>0</v>
          </cell>
          <cell r="Z120">
            <v>1901628.4</v>
          </cell>
          <cell r="AA120">
            <v>4.9392945428886802E-2</v>
          </cell>
          <cell r="AB120">
            <v>1901628.4</v>
          </cell>
          <cell r="AC120"/>
          <cell r="AD120">
            <v>1901628.4</v>
          </cell>
          <cell r="AF120">
            <v>1901628.4</v>
          </cell>
          <cell r="AG120">
            <v>0</v>
          </cell>
          <cell r="AI120">
            <v>0</v>
          </cell>
          <cell r="AJ120" t="str">
            <v xml:space="preserve"> </v>
          </cell>
          <cell r="AK120">
            <v>30625100</v>
          </cell>
          <cell r="AL120">
            <v>13207867.539999999</v>
          </cell>
        </row>
        <row r="121">
          <cell r="B121">
            <v>171049</v>
          </cell>
          <cell r="C121">
            <v>3</v>
          </cell>
          <cell r="D121">
            <v>3</v>
          </cell>
          <cell r="E121">
            <v>0</v>
          </cell>
          <cell r="F121">
            <v>142407.48000000001</v>
          </cell>
          <cell r="G121">
            <v>5825073</v>
          </cell>
          <cell r="H121">
            <v>142407.48000000001</v>
          </cell>
          <cell r="I121">
            <v>0</v>
          </cell>
          <cell r="J121" t="str">
            <v xml:space="preserve"> </v>
          </cell>
          <cell r="K121">
            <v>0</v>
          </cell>
          <cell r="L121"/>
          <cell r="M121">
            <v>142407.48000000001</v>
          </cell>
          <cell r="N121">
            <v>4.6028495424920606E-4</v>
          </cell>
          <cell r="O121">
            <v>17721</v>
          </cell>
          <cell r="P121"/>
          <cell r="Q121">
            <v>0</v>
          </cell>
          <cell r="R121">
            <v>0</v>
          </cell>
          <cell r="S121"/>
          <cell r="T121">
            <v>142407.48000000001</v>
          </cell>
          <cell r="U121">
            <v>5.2601187077863784E-4</v>
          </cell>
          <cell r="V121">
            <v>17453.79</v>
          </cell>
          <cell r="W121"/>
          <cell r="X121">
            <v>0</v>
          </cell>
          <cell r="Y121">
            <v>0</v>
          </cell>
          <cell r="Z121">
            <v>17453.79</v>
          </cell>
          <cell r="AA121">
            <v>4.5334519456969105E-4</v>
          </cell>
          <cell r="AB121">
            <v>17453.79</v>
          </cell>
          <cell r="AC121"/>
          <cell r="AD121">
            <v>17453.79</v>
          </cell>
          <cell r="AF121">
            <v>17453.79</v>
          </cell>
          <cell r="AG121">
            <v>0</v>
          </cell>
          <cell r="AI121">
            <v>0</v>
          </cell>
          <cell r="AJ121" t="str">
            <v xml:space="preserve"> </v>
          </cell>
          <cell r="AK121">
            <v>5825073</v>
          </cell>
          <cell r="AL121">
            <v>5665211.7299999995</v>
          </cell>
        </row>
        <row r="122">
          <cell r="B122">
            <v>430705</v>
          </cell>
          <cell r="C122">
            <v>3</v>
          </cell>
          <cell r="D122">
            <v>3</v>
          </cell>
          <cell r="E122">
            <v>0</v>
          </cell>
          <cell r="F122">
            <v>2199129.9700000002</v>
          </cell>
          <cell r="G122">
            <v>18669862</v>
          </cell>
          <cell r="H122">
            <v>2199129.9700000002</v>
          </cell>
          <cell r="I122">
            <v>0</v>
          </cell>
          <cell r="J122" t="str">
            <v xml:space="preserve"> </v>
          </cell>
          <cell r="K122">
            <v>0</v>
          </cell>
          <cell r="L122"/>
          <cell r="M122">
            <v>2199129.9700000002</v>
          </cell>
          <cell r="N122">
            <v>7.1079583574508018E-3</v>
          </cell>
          <cell r="O122">
            <v>273656</v>
          </cell>
          <cell r="P122"/>
          <cell r="Q122">
            <v>0</v>
          </cell>
          <cell r="R122">
            <v>0</v>
          </cell>
          <cell r="S122"/>
          <cell r="T122">
            <v>2199129.9700000002</v>
          </cell>
          <cell r="U122">
            <v>8.1229474013940119E-3</v>
          </cell>
          <cell r="V122">
            <v>269530.46999999997</v>
          </cell>
          <cell r="W122"/>
          <cell r="X122">
            <v>0</v>
          </cell>
          <cell r="Y122">
            <v>0</v>
          </cell>
          <cell r="Z122">
            <v>269530.46999999997</v>
          </cell>
          <cell r="AA122">
            <v>7.0007914249346562E-3</v>
          </cell>
          <cell r="AB122">
            <v>269530.46999999997</v>
          </cell>
          <cell r="AC122"/>
          <cell r="AD122">
            <v>269530.46999999997</v>
          </cell>
          <cell r="AF122">
            <v>269530.46999999997</v>
          </cell>
          <cell r="AG122">
            <v>0</v>
          </cell>
          <cell r="AI122">
            <v>0</v>
          </cell>
          <cell r="AJ122" t="str">
            <v xml:space="preserve"> </v>
          </cell>
          <cell r="AK122">
            <v>18669862</v>
          </cell>
          <cell r="AL122">
            <v>16201201.559999999</v>
          </cell>
        </row>
        <row r="123">
          <cell r="B123">
            <v>190366</v>
          </cell>
          <cell r="C123">
            <v>3</v>
          </cell>
          <cell r="D123">
            <v>3</v>
          </cell>
          <cell r="E123">
            <v>0</v>
          </cell>
          <cell r="F123">
            <v>2864690.22</v>
          </cell>
          <cell r="G123">
            <v>13791774</v>
          </cell>
          <cell r="H123">
            <v>2864690.22</v>
          </cell>
          <cell r="I123">
            <v>0</v>
          </cell>
          <cell r="J123" t="str">
            <v xml:space="preserve"> </v>
          </cell>
          <cell r="K123">
            <v>0</v>
          </cell>
          <cell r="L123"/>
          <cell r="M123">
            <v>2864690.22</v>
          </cell>
          <cell r="N123">
            <v>9.2591611539706211E-3</v>
          </cell>
          <cell r="O123">
            <v>356478</v>
          </cell>
          <cell r="P123"/>
          <cell r="Q123">
            <v>0</v>
          </cell>
          <cell r="R123">
            <v>0</v>
          </cell>
          <cell r="S123"/>
          <cell r="T123">
            <v>2864690.22</v>
          </cell>
          <cell r="U123">
            <v>1.0581333661851664E-2</v>
          </cell>
          <cell r="V123">
            <v>351103.07</v>
          </cell>
          <cell r="W123"/>
          <cell r="X123">
            <v>0</v>
          </cell>
          <cell r="Y123">
            <v>0</v>
          </cell>
          <cell r="Z123">
            <v>351103.07</v>
          </cell>
          <cell r="AA123">
            <v>9.1195602550028301E-3</v>
          </cell>
          <cell r="AB123">
            <v>351103.07</v>
          </cell>
          <cell r="AC123"/>
          <cell r="AD123">
            <v>351103.07</v>
          </cell>
          <cell r="AF123">
            <v>351103.07</v>
          </cell>
          <cell r="AG123">
            <v>0</v>
          </cell>
          <cell r="AI123">
            <v>0</v>
          </cell>
          <cell r="AJ123" t="str">
            <v xml:space="preserve"> </v>
          </cell>
          <cell r="AK123">
            <v>13791774</v>
          </cell>
          <cell r="AL123">
            <v>10575980.709999999</v>
          </cell>
        </row>
        <row r="124">
          <cell r="B124">
            <v>190673</v>
          </cell>
          <cell r="C124">
            <v>3</v>
          </cell>
          <cell r="D124">
            <v>3</v>
          </cell>
          <cell r="E124">
            <v>0</v>
          </cell>
          <cell r="F124">
            <v>249748.51</v>
          </cell>
          <cell r="G124">
            <v>7389923</v>
          </cell>
          <cell r="H124">
            <v>249748.51</v>
          </cell>
          <cell r="I124">
            <v>0</v>
          </cell>
          <cell r="J124" t="str">
            <v xml:space="preserve"> </v>
          </cell>
          <cell r="K124">
            <v>0</v>
          </cell>
          <cell r="L124"/>
          <cell r="M124">
            <v>249748.51</v>
          </cell>
          <cell r="N124">
            <v>8.0722923753132471E-4</v>
          </cell>
          <cell r="O124">
            <v>31078</v>
          </cell>
          <cell r="P124"/>
          <cell r="Q124">
            <v>0</v>
          </cell>
          <cell r="R124">
            <v>0</v>
          </cell>
          <cell r="S124"/>
          <cell r="T124">
            <v>249748.51</v>
          </cell>
          <cell r="U124">
            <v>9.2249845983706285E-4</v>
          </cell>
          <cell r="V124">
            <v>30609.759999999998</v>
          </cell>
          <cell r="W124"/>
          <cell r="X124">
            <v>0</v>
          </cell>
          <cell r="Y124">
            <v>0</v>
          </cell>
          <cell r="Z124">
            <v>30609.759999999998</v>
          </cell>
          <cell r="AA124">
            <v>7.950587008856842E-4</v>
          </cell>
          <cell r="AB124">
            <v>30609.759999999998</v>
          </cell>
          <cell r="AC124"/>
          <cell r="AD124">
            <v>30609.759999999998</v>
          </cell>
          <cell r="AF124">
            <v>30609.759999999998</v>
          </cell>
          <cell r="AG124">
            <v>0</v>
          </cell>
          <cell r="AI124">
            <v>0</v>
          </cell>
          <cell r="AJ124" t="str">
            <v xml:space="preserve"> </v>
          </cell>
          <cell r="AK124">
            <v>7389923</v>
          </cell>
          <cell r="AL124">
            <v>7109564.7300000004</v>
          </cell>
        </row>
        <row r="125">
          <cell r="B125">
            <v>190680</v>
          </cell>
          <cell r="C125">
            <v>3</v>
          </cell>
          <cell r="D125">
            <v>3</v>
          </cell>
          <cell r="E125">
            <v>0</v>
          </cell>
          <cell r="F125">
            <v>1071340.57</v>
          </cell>
          <cell r="G125">
            <v>42111825</v>
          </cell>
          <cell r="H125">
            <v>1071340.57</v>
          </cell>
          <cell r="I125">
            <v>0</v>
          </cell>
          <cell r="J125" t="str">
            <v xml:space="preserve"> </v>
          </cell>
          <cell r="K125">
            <v>0</v>
          </cell>
          <cell r="L125"/>
          <cell r="M125">
            <v>1071340.57</v>
          </cell>
          <cell r="N125">
            <v>3.4627531169554322E-3</v>
          </cell>
          <cell r="O125">
            <v>133316</v>
          </cell>
          <cell r="P125"/>
          <cell r="Q125">
            <v>0</v>
          </cell>
          <cell r="R125">
            <v>0</v>
          </cell>
          <cell r="S125"/>
          <cell r="T125">
            <v>1071340.57</v>
          </cell>
          <cell r="U125">
            <v>3.9572209090895519E-3</v>
          </cell>
          <cell r="V125">
            <v>131305.98000000001</v>
          </cell>
          <cell r="W125"/>
          <cell r="X125">
            <v>0</v>
          </cell>
          <cell r="Y125">
            <v>0</v>
          </cell>
          <cell r="Z125">
            <v>131305.98000000001</v>
          </cell>
          <cell r="AA125">
            <v>3.4105449332932254E-3</v>
          </cell>
          <cell r="AB125">
            <v>131305.98000000001</v>
          </cell>
          <cell r="AC125"/>
          <cell r="AD125">
            <v>131305.98000000001</v>
          </cell>
          <cell r="AF125">
            <v>131305.98000000001</v>
          </cell>
          <cell r="AG125">
            <v>0</v>
          </cell>
          <cell r="AI125">
            <v>0</v>
          </cell>
          <cell r="AJ125" t="str">
            <v xml:space="preserve"> </v>
          </cell>
          <cell r="AK125">
            <v>42111825</v>
          </cell>
          <cell r="AL125">
            <v>40909178.450000003</v>
          </cell>
        </row>
        <row r="126">
          <cell r="B126">
            <v>190685</v>
          </cell>
          <cell r="C126">
            <v>3</v>
          </cell>
          <cell r="D126">
            <v>3</v>
          </cell>
          <cell r="E126">
            <v>0</v>
          </cell>
          <cell r="F126">
            <v>1541279.02</v>
          </cell>
          <cell r="G126">
            <v>4453538</v>
          </cell>
          <cell r="H126">
            <v>1541279.02</v>
          </cell>
          <cell r="I126">
            <v>0</v>
          </cell>
          <cell r="J126" t="str">
            <v xml:space="preserve"> </v>
          </cell>
          <cell r="K126">
            <v>0</v>
          </cell>
          <cell r="L126"/>
          <cell r="M126">
            <v>1541279.02</v>
          </cell>
          <cell r="N126">
            <v>4.9816733166401167E-3</v>
          </cell>
          <cell r="O126">
            <v>191794</v>
          </cell>
          <cell r="P126"/>
          <cell r="Q126">
            <v>0</v>
          </cell>
          <cell r="R126">
            <v>0</v>
          </cell>
          <cell r="S126"/>
          <cell r="T126">
            <v>1541279.02</v>
          </cell>
          <cell r="U126">
            <v>5.6930370560736385E-3</v>
          </cell>
          <cell r="V126">
            <v>188902.73</v>
          </cell>
          <cell r="W126"/>
          <cell r="X126">
            <v>0</v>
          </cell>
          <cell r="Y126">
            <v>0</v>
          </cell>
          <cell r="Z126">
            <v>188902.73</v>
          </cell>
          <cell r="AA126">
            <v>4.9065644130355541E-3</v>
          </cell>
          <cell r="AB126">
            <v>188902.73</v>
          </cell>
          <cell r="AC126"/>
          <cell r="AD126">
            <v>188902.73</v>
          </cell>
          <cell r="AF126">
            <v>188902.73</v>
          </cell>
          <cell r="AG126">
            <v>0</v>
          </cell>
          <cell r="AI126">
            <v>0</v>
          </cell>
          <cell r="AJ126" t="str">
            <v xml:space="preserve"> </v>
          </cell>
          <cell r="AK126">
            <v>4453538</v>
          </cell>
          <cell r="AL126">
            <v>2723356.25</v>
          </cell>
        </row>
        <row r="127">
          <cell r="B127">
            <v>190691</v>
          </cell>
          <cell r="C127">
            <v>3</v>
          </cell>
          <cell r="D127">
            <v>3</v>
          </cell>
          <cell r="E127">
            <v>0</v>
          </cell>
          <cell r="F127">
            <v>218560.19</v>
          </cell>
          <cell r="G127">
            <v>5918110</v>
          </cell>
          <cell r="H127">
            <v>218560.19</v>
          </cell>
          <cell r="I127">
            <v>0</v>
          </cell>
          <cell r="J127" t="str">
            <v xml:space="preserve"> </v>
          </cell>
          <cell r="K127">
            <v>0</v>
          </cell>
          <cell r="L127"/>
          <cell r="M127">
            <v>218560.19</v>
          </cell>
          <cell r="N127">
            <v>7.0642333573241926E-4</v>
          </cell>
          <cell r="O127">
            <v>27197</v>
          </cell>
          <cell r="P127"/>
          <cell r="Q127">
            <v>0</v>
          </cell>
          <cell r="R127">
            <v>0</v>
          </cell>
          <cell r="S127"/>
          <cell r="T127">
            <v>218560.19</v>
          </cell>
          <cell r="U127">
            <v>8.0729786398603864E-4</v>
          </cell>
          <cell r="V127">
            <v>26787.24</v>
          </cell>
          <cell r="W127"/>
          <cell r="X127">
            <v>0</v>
          </cell>
          <cell r="Y127">
            <v>0</v>
          </cell>
          <cell r="Z127">
            <v>26787.24</v>
          </cell>
          <cell r="AA127">
            <v>6.9577246717102766E-4</v>
          </cell>
          <cell r="AB127">
            <v>26787.24</v>
          </cell>
          <cell r="AC127"/>
          <cell r="AD127">
            <v>26787.24</v>
          </cell>
          <cell r="AF127">
            <v>26787.24</v>
          </cell>
          <cell r="AG127">
            <v>0</v>
          </cell>
          <cell r="AI127">
            <v>0</v>
          </cell>
          <cell r="AJ127" t="str">
            <v xml:space="preserve"> </v>
          </cell>
          <cell r="AK127">
            <v>5918110</v>
          </cell>
          <cell r="AL127">
            <v>5672762.5699999994</v>
          </cell>
        </row>
        <row r="128">
          <cell r="B128">
            <v>370658</v>
          </cell>
          <cell r="C128">
            <v>3</v>
          </cell>
          <cell r="D128">
            <v>3</v>
          </cell>
          <cell r="E128">
            <v>0</v>
          </cell>
          <cell r="F128">
            <v>2995690.06</v>
          </cell>
          <cell r="G128">
            <v>19498585</v>
          </cell>
          <cell r="H128">
            <v>2995690.06</v>
          </cell>
          <cell r="I128">
            <v>0</v>
          </cell>
          <cell r="J128" t="str">
            <v xml:space="preserve"> </v>
          </cell>
          <cell r="K128">
            <v>0</v>
          </cell>
          <cell r="L128"/>
          <cell r="M128">
            <v>2995690.06</v>
          </cell>
          <cell r="N128">
            <v>9.6825746948959509E-3</v>
          </cell>
          <cell r="O128">
            <v>372779</v>
          </cell>
          <cell r="P128"/>
          <cell r="Q128">
            <v>0</v>
          </cell>
          <cell r="R128">
            <v>0</v>
          </cell>
          <cell r="S128"/>
          <cell r="T128">
            <v>2995690.06</v>
          </cell>
          <cell r="U128">
            <v>1.106520902366624E-2</v>
          </cell>
          <cell r="V128">
            <v>367158.72</v>
          </cell>
          <cell r="W128"/>
          <cell r="X128">
            <v>0</v>
          </cell>
          <cell r="Y128">
            <v>0</v>
          </cell>
          <cell r="Z128">
            <v>367158.72</v>
          </cell>
          <cell r="AA128">
            <v>9.5365901249160612E-3</v>
          </cell>
          <cell r="AB128">
            <v>367158.72</v>
          </cell>
          <cell r="AC128"/>
          <cell r="AD128">
            <v>367158.72</v>
          </cell>
          <cell r="AF128">
            <v>367158.72</v>
          </cell>
          <cell r="AG128">
            <v>0</v>
          </cell>
          <cell r="AI128">
            <v>0</v>
          </cell>
          <cell r="AJ128" t="str">
            <v xml:space="preserve"> </v>
          </cell>
          <cell r="AK128">
            <v>19498585</v>
          </cell>
          <cell r="AL128">
            <v>16135736.219999999</v>
          </cell>
        </row>
        <row r="129">
          <cell r="B129">
            <v>370689</v>
          </cell>
          <cell r="C129">
            <v>3</v>
          </cell>
          <cell r="D129">
            <v>3</v>
          </cell>
          <cell r="E129">
            <v>0</v>
          </cell>
          <cell r="F129">
            <v>296141.53000000003</v>
          </cell>
          <cell r="G129">
            <v>11157349</v>
          </cell>
          <cell r="H129">
            <v>296141.53000000003</v>
          </cell>
          <cell r="I129">
            <v>0</v>
          </cell>
          <cell r="J129" t="str">
            <v xml:space="preserve"> </v>
          </cell>
          <cell r="K129">
            <v>0</v>
          </cell>
          <cell r="L129"/>
          <cell r="M129">
            <v>296141.53000000003</v>
          </cell>
          <cell r="N129">
            <v>9.5717928993153934E-4</v>
          </cell>
          <cell r="O129">
            <v>36851</v>
          </cell>
          <cell r="P129"/>
          <cell r="Q129">
            <v>0</v>
          </cell>
          <cell r="R129">
            <v>0</v>
          </cell>
          <cell r="S129"/>
          <cell r="T129">
            <v>296141.53000000003</v>
          </cell>
          <cell r="U129">
            <v>1.0938608014870294E-3</v>
          </cell>
          <cell r="V129">
            <v>36295.79</v>
          </cell>
          <cell r="W129"/>
          <cell r="X129">
            <v>0</v>
          </cell>
          <cell r="Y129">
            <v>0</v>
          </cell>
          <cell r="Z129">
            <v>36295.79</v>
          </cell>
          <cell r="AA129">
            <v>9.427477917180536E-4</v>
          </cell>
          <cell r="AB129">
            <v>36295.79</v>
          </cell>
          <cell r="AC129"/>
          <cell r="AD129">
            <v>36295.79</v>
          </cell>
          <cell r="AF129">
            <v>36295.79</v>
          </cell>
          <cell r="AG129">
            <v>0</v>
          </cell>
          <cell r="AI129">
            <v>0</v>
          </cell>
          <cell r="AJ129" t="str">
            <v xml:space="preserve"> </v>
          </cell>
          <cell r="AK129">
            <v>11157349</v>
          </cell>
          <cell r="AL129">
            <v>10824911.680000002</v>
          </cell>
        </row>
        <row r="130">
          <cell r="B130">
            <v>394009</v>
          </cell>
          <cell r="C130">
            <v>3</v>
          </cell>
          <cell r="D130">
            <v>3</v>
          </cell>
          <cell r="E130">
            <v>0</v>
          </cell>
          <cell r="F130">
            <v>314696.55</v>
          </cell>
          <cell r="G130">
            <v>6697802</v>
          </cell>
          <cell r="H130">
            <v>314696.55</v>
          </cell>
          <cell r="I130">
            <v>0</v>
          </cell>
          <cell r="J130" t="str">
            <v xml:space="preserve"> </v>
          </cell>
          <cell r="K130">
            <v>0</v>
          </cell>
          <cell r="L130"/>
          <cell r="M130">
            <v>314696.55</v>
          </cell>
          <cell r="N130">
            <v>1.0171522389072047E-3</v>
          </cell>
          <cell r="O130">
            <v>39160</v>
          </cell>
          <cell r="P130"/>
          <cell r="Q130">
            <v>0</v>
          </cell>
          <cell r="R130">
            <v>0</v>
          </cell>
          <cell r="S130"/>
          <cell r="T130">
            <v>314696.55</v>
          </cell>
          <cell r="U130">
            <v>1.1623976563104911E-3</v>
          </cell>
          <cell r="V130">
            <v>38569.94</v>
          </cell>
          <cell r="W130"/>
          <cell r="X130">
            <v>0</v>
          </cell>
          <cell r="Y130">
            <v>0</v>
          </cell>
          <cell r="Z130">
            <v>38569.94</v>
          </cell>
          <cell r="AA130">
            <v>1.0018166228561998E-3</v>
          </cell>
          <cell r="AB130">
            <v>38569.94</v>
          </cell>
          <cell r="AC130"/>
          <cell r="AD130">
            <v>38569.94</v>
          </cell>
          <cell r="AF130">
            <v>38569.94</v>
          </cell>
          <cell r="AG130">
            <v>0</v>
          </cell>
          <cell r="AI130">
            <v>0</v>
          </cell>
          <cell r="AJ130" t="str">
            <v xml:space="preserve"> </v>
          </cell>
          <cell r="AK130">
            <v>6697802</v>
          </cell>
          <cell r="AL130">
            <v>6344535.5099999998</v>
          </cell>
        </row>
        <row r="131">
          <cell r="B131">
            <v>190754</v>
          </cell>
          <cell r="C131">
            <v>3</v>
          </cell>
          <cell r="D131">
            <v>3</v>
          </cell>
          <cell r="E131">
            <v>0</v>
          </cell>
          <cell r="F131">
            <v>19151716.98</v>
          </cell>
          <cell r="G131">
            <v>37802153</v>
          </cell>
          <cell r="H131">
            <v>19151716.98</v>
          </cell>
          <cell r="I131">
            <v>0</v>
          </cell>
          <cell r="J131" t="str">
            <v xml:space="preserve"> </v>
          </cell>
          <cell r="K131">
            <v>0</v>
          </cell>
          <cell r="L131"/>
          <cell r="M131">
            <v>19151716.98</v>
          </cell>
          <cell r="N131">
            <v>6.1901574088194258E-2</v>
          </cell>
          <cell r="O131">
            <v>2383211</v>
          </cell>
          <cell r="P131"/>
          <cell r="Q131">
            <v>0</v>
          </cell>
          <cell r="R131">
            <v>0</v>
          </cell>
          <cell r="S131"/>
          <cell r="T131">
            <v>19151716.98</v>
          </cell>
          <cell r="U131">
            <v>7.074088016495203E-2</v>
          </cell>
          <cell r="V131">
            <v>2347278.8199999998</v>
          </cell>
          <cell r="W131"/>
          <cell r="X131">
            <v>0</v>
          </cell>
          <cell r="Y131">
            <v>0</v>
          </cell>
          <cell r="Z131">
            <v>2347278.8199999998</v>
          </cell>
          <cell r="AA131">
            <v>6.0968281007289231E-2</v>
          </cell>
          <cell r="AB131">
            <v>2347278.8199999998</v>
          </cell>
          <cell r="AC131"/>
          <cell r="AD131">
            <v>2347278.8199999998</v>
          </cell>
          <cell r="AF131">
            <v>2347278.8199999998</v>
          </cell>
          <cell r="AG131">
            <v>0</v>
          </cell>
          <cell r="AI131">
            <v>0</v>
          </cell>
          <cell r="AJ131" t="str">
            <v xml:space="preserve"> </v>
          </cell>
          <cell r="AK131">
            <v>37802153</v>
          </cell>
          <cell r="AL131">
            <v>16303157.199999999</v>
          </cell>
        </row>
        <row r="132">
          <cell r="B132">
            <v>380964</v>
          </cell>
          <cell r="C132">
            <v>3</v>
          </cell>
          <cell r="D132">
            <v>3</v>
          </cell>
          <cell r="E132">
            <v>0</v>
          </cell>
          <cell r="F132">
            <v>2155205.34</v>
          </cell>
          <cell r="G132">
            <v>27492556</v>
          </cell>
          <cell r="H132">
            <v>2155205.34</v>
          </cell>
          <cell r="I132">
            <v>0</v>
          </cell>
          <cell r="J132" t="str">
            <v xml:space="preserve"> </v>
          </cell>
          <cell r="K132">
            <v>0</v>
          </cell>
          <cell r="L132"/>
          <cell r="M132">
            <v>2155205.34</v>
          </cell>
          <cell r="N132">
            <v>6.9659865571636012E-3</v>
          </cell>
          <cell r="O132">
            <v>268190</v>
          </cell>
          <cell r="P132"/>
          <cell r="Q132">
            <v>0</v>
          </cell>
          <cell r="R132">
            <v>0</v>
          </cell>
          <cell r="S132"/>
          <cell r="T132">
            <v>2155205.34</v>
          </cell>
          <cell r="U132">
            <v>7.9607025754932954E-3</v>
          </cell>
          <cell r="V132">
            <v>264146.96000000002</v>
          </cell>
          <cell r="W132"/>
          <cell r="X132">
            <v>0</v>
          </cell>
          <cell r="Y132">
            <v>0</v>
          </cell>
          <cell r="Z132">
            <v>264146.96000000002</v>
          </cell>
          <cell r="AA132">
            <v>6.8609599964358685E-3</v>
          </cell>
          <cell r="AB132">
            <v>264146.96000000002</v>
          </cell>
          <cell r="AC132"/>
          <cell r="AD132">
            <v>264146.96000000002</v>
          </cell>
          <cell r="AF132">
            <v>264146.96000000002</v>
          </cell>
          <cell r="AG132">
            <v>0</v>
          </cell>
          <cell r="AI132">
            <v>0</v>
          </cell>
          <cell r="AJ132" t="str">
            <v xml:space="preserve"> </v>
          </cell>
          <cell r="AK132">
            <v>27492556</v>
          </cell>
          <cell r="AL132">
            <v>25073203.699999999</v>
          </cell>
        </row>
        <row r="133">
          <cell r="B133">
            <v>190053</v>
          </cell>
          <cell r="C133">
            <v>3</v>
          </cell>
          <cell r="D133">
            <v>3</v>
          </cell>
          <cell r="E133">
            <v>0</v>
          </cell>
          <cell r="F133">
            <v>3337802.24</v>
          </cell>
          <cell r="G133">
            <v>26233332</v>
          </cell>
          <cell r="H133">
            <v>3337802.24</v>
          </cell>
          <cell r="I133">
            <v>0</v>
          </cell>
          <cell r="J133" t="str">
            <v xml:space="preserve"> </v>
          </cell>
          <cell r="K133">
            <v>0</v>
          </cell>
          <cell r="L133"/>
          <cell r="M133">
            <v>3337802.24</v>
          </cell>
          <cell r="N133">
            <v>1.0788338866268102E-2</v>
          </cell>
          <cell r="O133">
            <v>415351</v>
          </cell>
          <cell r="P133"/>
          <cell r="Q133">
            <v>0</v>
          </cell>
          <cell r="R133">
            <v>0</v>
          </cell>
          <cell r="S133"/>
          <cell r="T133">
            <v>3337802.24</v>
          </cell>
          <cell r="U133">
            <v>1.2328872054694935E-2</v>
          </cell>
          <cell r="V133">
            <v>409088.78</v>
          </cell>
          <cell r="W133"/>
          <cell r="X133">
            <v>0</v>
          </cell>
          <cell r="Y133">
            <v>0</v>
          </cell>
          <cell r="Z133">
            <v>409088.78</v>
          </cell>
          <cell r="AA133">
            <v>1.0625682591882768E-2</v>
          </cell>
          <cell r="AB133">
            <v>409088.78</v>
          </cell>
          <cell r="AC133"/>
          <cell r="AD133">
            <v>409088.78</v>
          </cell>
          <cell r="AF133">
            <v>409088.78</v>
          </cell>
          <cell r="AG133">
            <v>0</v>
          </cell>
          <cell r="AI133">
            <v>0</v>
          </cell>
          <cell r="AJ133" t="str">
            <v xml:space="preserve"> </v>
          </cell>
          <cell r="AK133">
            <v>26233332</v>
          </cell>
          <cell r="AL133">
            <v>22486440.979999997</v>
          </cell>
        </row>
        <row r="134">
          <cell r="B134">
            <v>10967</v>
          </cell>
          <cell r="C134">
            <v>3</v>
          </cell>
          <cell r="D134">
            <v>3</v>
          </cell>
          <cell r="E134">
            <v>0</v>
          </cell>
          <cell r="F134">
            <v>1303945.01</v>
          </cell>
          <cell r="G134">
            <v>7837975</v>
          </cell>
          <cell r="H134">
            <v>1303945.01</v>
          </cell>
          <cell r="I134">
            <v>0</v>
          </cell>
          <cell r="J134" t="str">
            <v xml:space="preserve"> </v>
          </cell>
          <cell r="K134">
            <v>0</v>
          </cell>
          <cell r="L134"/>
          <cell r="M134">
            <v>1303945.01</v>
          </cell>
          <cell r="N134">
            <v>4.2145698334899997E-3</v>
          </cell>
          <cell r="O134">
            <v>162261</v>
          </cell>
          <cell r="P134"/>
          <cell r="Q134">
            <v>0</v>
          </cell>
          <cell r="R134">
            <v>0</v>
          </cell>
          <cell r="S134"/>
          <cell r="T134">
            <v>1303945.01</v>
          </cell>
          <cell r="U134">
            <v>4.8163941536116615E-3</v>
          </cell>
          <cell r="V134">
            <v>159814.51999999999</v>
          </cell>
          <cell r="W134"/>
          <cell r="X134">
            <v>0</v>
          </cell>
          <cell r="Y134">
            <v>0</v>
          </cell>
          <cell r="Z134">
            <v>159814.51999999999</v>
          </cell>
          <cell r="AA134">
            <v>4.1510264913501181E-3</v>
          </cell>
          <cell r="AB134">
            <v>159814.51999999999</v>
          </cell>
          <cell r="AC134"/>
          <cell r="AD134">
            <v>159814.51999999999</v>
          </cell>
          <cell r="AF134">
            <v>159814.51999999999</v>
          </cell>
          <cell r="AG134">
            <v>0</v>
          </cell>
          <cell r="AI134">
            <v>0</v>
          </cell>
          <cell r="AJ134" t="str">
            <v xml:space="preserve"> </v>
          </cell>
          <cell r="AK134">
            <v>7837975</v>
          </cell>
          <cell r="AL134">
            <v>6374215.4700000007</v>
          </cell>
        </row>
        <row r="135">
          <cell r="B135">
            <v>190599</v>
          </cell>
          <cell r="C135">
            <v>3</v>
          </cell>
          <cell r="D135">
            <v>3</v>
          </cell>
          <cell r="E135">
            <v>0</v>
          </cell>
          <cell r="F135">
            <v>8605942.7300000004</v>
          </cell>
          <cell r="G135">
            <v>18270264</v>
          </cell>
          <cell r="H135">
            <v>8605942.7300000004</v>
          </cell>
          <cell r="I135">
            <v>0</v>
          </cell>
          <cell r="J135" t="str">
            <v xml:space="preserve"> </v>
          </cell>
          <cell r="K135">
            <v>0</v>
          </cell>
          <cell r="L135"/>
          <cell r="M135">
            <v>8605942.7300000004</v>
          </cell>
          <cell r="N135">
            <v>2.7815855991197496E-2</v>
          </cell>
          <cell r="O135">
            <v>1070910</v>
          </cell>
          <cell r="P135"/>
          <cell r="Q135">
            <v>0</v>
          </cell>
          <cell r="R135">
            <v>0</v>
          </cell>
          <cell r="S135"/>
          <cell r="T135">
            <v>8605942.7300000004</v>
          </cell>
          <cell r="U135">
            <v>3.1787852964051594E-2</v>
          </cell>
          <cell r="V135">
            <v>1054764.29</v>
          </cell>
          <cell r="W135"/>
          <cell r="X135">
            <v>0</v>
          </cell>
          <cell r="Y135">
            <v>0</v>
          </cell>
          <cell r="Z135">
            <v>1054764.29</v>
          </cell>
          <cell r="AA135">
            <v>2.7396475050703143E-2</v>
          </cell>
          <cell r="AB135">
            <v>1054764.29</v>
          </cell>
          <cell r="AC135"/>
          <cell r="AD135">
            <v>1054764.29</v>
          </cell>
          <cell r="AF135">
            <v>1054764.29</v>
          </cell>
          <cell r="AG135">
            <v>0</v>
          </cell>
          <cell r="AI135">
            <v>0</v>
          </cell>
          <cell r="AJ135" t="str">
            <v xml:space="preserve"> </v>
          </cell>
          <cell r="AK135">
            <v>18270264</v>
          </cell>
          <cell r="AL135">
            <v>8609556.9800000004</v>
          </cell>
        </row>
        <row r="136">
          <cell r="B136">
            <v>481094</v>
          </cell>
          <cell r="C136">
            <v>3</v>
          </cell>
          <cell r="D136">
            <v>3</v>
          </cell>
          <cell r="E136">
            <v>0</v>
          </cell>
          <cell r="F136">
            <v>778305.55</v>
          </cell>
          <cell r="G136">
            <v>6516170</v>
          </cell>
          <cell r="H136">
            <v>778305.55</v>
          </cell>
          <cell r="I136">
            <v>0</v>
          </cell>
          <cell r="J136" t="str">
            <v xml:space="preserve"> </v>
          </cell>
          <cell r="K136">
            <v>0</v>
          </cell>
          <cell r="L136"/>
          <cell r="M136">
            <v>778305.55</v>
          </cell>
          <cell r="N136">
            <v>2.5156145904249774E-3</v>
          </cell>
          <cell r="O136">
            <v>96851</v>
          </cell>
          <cell r="P136"/>
          <cell r="Q136">
            <v>0</v>
          </cell>
          <cell r="R136">
            <v>0</v>
          </cell>
          <cell r="S136"/>
          <cell r="T136">
            <v>778305.55</v>
          </cell>
          <cell r="U136">
            <v>2.8748346532983847E-3</v>
          </cell>
          <cell r="V136">
            <v>95390.93</v>
          </cell>
          <cell r="W136"/>
          <cell r="X136">
            <v>0</v>
          </cell>
          <cell r="Y136">
            <v>0</v>
          </cell>
          <cell r="Z136">
            <v>95390.93</v>
          </cell>
          <cell r="AA136">
            <v>2.4776864922193848E-3</v>
          </cell>
          <cell r="AB136">
            <v>95390.93</v>
          </cell>
          <cell r="AC136"/>
          <cell r="AD136">
            <v>95390.93</v>
          </cell>
          <cell r="AF136">
            <v>95390.93</v>
          </cell>
          <cell r="AG136">
            <v>0</v>
          </cell>
          <cell r="AI136">
            <v>0</v>
          </cell>
          <cell r="AJ136" t="str">
            <v xml:space="preserve"> </v>
          </cell>
          <cell r="AK136">
            <v>6516170</v>
          </cell>
          <cell r="AL136">
            <v>5642473.5200000005</v>
          </cell>
        </row>
        <row r="137">
          <cell r="B137">
            <v>332172</v>
          </cell>
          <cell r="C137">
            <v>3</v>
          </cell>
          <cell r="D137">
            <v>3</v>
          </cell>
          <cell r="E137">
            <v>0</v>
          </cell>
          <cell r="F137">
            <v>0</v>
          </cell>
          <cell r="G137">
            <v>0</v>
          </cell>
          <cell r="H137">
            <v>0</v>
          </cell>
          <cell r="I137">
            <v>0</v>
          </cell>
          <cell r="J137" t="str">
            <v xml:space="preserve"> </v>
          </cell>
          <cell r="K137">
            <v>0</v>
          </cell>
          <cell r="L137"/>
          <cell r="M137">
            <v>0</v>
          </cell>
          <cell r="N137" t="str">
            <v xml:space="preserve"> </v>
          </cell>
          <cell r="O137">
            <v>0</v>
          </cell>
          <cell r="P137"/>
          <cell r="Q137">
            <v>0</v>
          </cell>
          <cell r="R137">
            <v>0</v>
          </cell>
          <cell r="S137"/>
          <cell r="T137">
            <v>0</v>
          </cell>
          <cell r="U137" t="str">
            <v xml:space="preserve"> </v>
          </cell>
          <cell r="V137">
            <v>0</v>
          </cell>
          <cell r="W137"/>
          <cell r="X137">
            <v>0</v>
          </cell>
          <cell r="Y137">
            <v>0</v>
          </cell>
          <cell r="Z137">
            <v>0</v>
          </cell>
          <cell r="AA137" t="str">
            <v xml:space="preserve"> </v>
          </cell>
          <cell r="AB137">
            <v>0</v>
          </cell>
          <cell r="AC137"/>
          <cell r="AD137">
            <v>0</v>
          </cell>
          <cell r="AF137">
            <v>0</v>
          </cell>
          <cell r="AG137">
            <v>0</v>
          </cell>
          <cell r="AI137">
            <v>0</v>
          </cell>
          <cell r="AJ137" t="str">
            <v xml:space="preserve"> </v>
          </cell>
          <cell r="AK137">
            <v>0</v>
          </cell>
          <cell r="AL137">
            <v>0</v>
          </cell>
        </row>
        <row r="138">
          <cell r="B138">
            <v>190812</v>
          </cell>
          <cell r="C138">
            <v>3</v>
          </cell>
          <cell r="D138">
            <v>3</v>
          </cell>
          <cell r="E138">
            <v>0</v>
          </cell>
          <cell r="F138">
            <v>6878266.3899999997</v>
          </cell>
          <cell r="G138">
            <v>16127505</v>
          </cell>
          <cell r="H138">
            <v>6878266.3899999997</v>
          </cell>
          <cell r="I138">
            <v>0</v>
          </cell>
          <cell r="J138" t="str">
            <v xml:space="preserve"> </v>
          </cell>
          <cell r="K138">
            <v>0</v>
          </cell>
          <cell r="L138"/>
          <cell r="M138">
            <v>6878266.3899999997</v>
          </cell>
          <cell r="N138">
            <v>2.2231715150320765E-2</v>
          </cell>
          <cell r="O138">
            <v>855921</v>
          </cell>
          <cell r="P138"/>
          <cell r="Q138">
            <v>0</v>
          </cell>
          <cell r="R138">
            <v>0</v>
          </cell>
          <cell r="S138"/>
          <cell r="T138">
            <v>6878266.3899999997</v>
          </cell>
          <cell r="U138">
            <v>2.5406318344497966E-2</v>
          </cell>
          <cell r="V138">
            <v>843016.27</v>
          </cell>
          <cell r="W138"/>
          <cell r="X138">
            <v>0</v>
          </cell>
          <cell r="Y138">
            <v>0</v>
          </cell>
          <cell r="Z138">
            <v>843016.27</v>
          </cell>
          <cell r="AA138">
            <v>2.1896526482131685E-2</v>
          </cell>
          <cell r="AB138">
            <v>843016.27</v>
          </cell>
          <cell r="AC138"/>
          <cell r="AD138">
            <v>843016.27</v>
          </cell>
          <cell r="AF138">
            <v>843016.27</v>
          </cell>
          <cell r="AG138">
            <v>0</v>
          </cell>
          <cell r="AI138">
            <v>0</v>
          </cell>
          <cell r="AJ138" t="str">
            <v xml:space="preserve"> </v>
          </cell>
          <cell r="AK138">
            <v>16127505</v>
          </cell>
          <cell r="AL138">
            <v>8406222.3399999999</v>
          </cell>
        </row>
        <row r="139">
          <cell r="B139">
            <v>361370</v>
          </cell>
          <cell r="C139">
            <v>3</v>
          </cell>
          <cell r="D139">
            <v>3</v>
          </cell>
          <cell r="E139">
            <v>0</v>
          </cell>
          <cell r="F139">
            <v>970906.16</v>
          </cell>
          <cell r="G139">
            <v>5188333</v>
          </cell>
          <cell r="H139">
            <v>970906.16</v>
          </cell>
          <cell r="I139">
            <v>0</v>
          </cell>
          <cell r="J139" t="str">
            <v xml:space="preserve"> </v>
          </cell>
          <cell r="K139">
            <v>0</v>
          </cell>
          <cell r="L139"/>
          <cell r="M139">
            <v>970906.16</v>
          </cell>
          <cell r="N139">
            <v>3.1381321924653979E-3</v>
          </cell>
          <cell r="O139">
            <v>120818</v>
          </cell>
          <cell r="P139"/>
          <cell r="Q139">
            <v>0</v>
          </cell>
          <cell r="R139">
            <v>0</v>
          </cell>
          <cell r="S139"/>
          <cell r="T139">
            <v>970906.16</v>
          </cell>
          <cell r="U139">
            <v>3.5862453683760394E-3</v>
          </cell>
          <cell r="V139">
            <v>118996.51</v>
          </cell>
          <cell r="W139"/>
          <cell r="X139">
            <v>0</v>
          </cell>
          <cell r="Y139">
            <v>0</v>
          </cell>
          <cell r="Z139">
            <v>118996.51</v>
          </cell>
          <cell r="AA139">
            <v>3.0908184399528228E-3</v>
          </cell>
          <cell r="AB139">
            <v>118996.51</v>
          </cell>
          <cell r="AC139"/>
          <cell r="AD139">
            <v>118996.51</v>
          </cell>
          <cell r="AF139">
            <v>118996.51</v>
          </cell>
          <cell r="AG139">
            <v>0</v>
          </cell>
          <cell r="AI139">
            <v>0</v>
          </cell>
          <cell r="AJ139" t="str">
            <v xml:space="preserve"> </v>
          </cell>
          <cell r="AK139">
            <v>5188333</v>
          </cell>
          <cell r="AL139">
            <v>4098430.33</v>
          </cell>
        </row>
        <row r="140">
          <cell r="B140">
            <v>370787</v>
          </cell>
          <cell r="C140">
            <v>3</v>
          </cell>
          <cell r="D140">
            <v>3</v>
          </cell>
          <cell r="E140">
            <v>0</v>
          </cell>
          <cell r="F140">
            <v>3110197.36</v>
          </cell>
          <cell r="G140">
            <v>6138988</v>
          </cell>
          <cell r="H140">
            <v>3110197.36</v>
          </cell>
          <cell r="I140">
            <v>0</v>
          </cell>
          <cell r="J140" t="str">
            <v xml:space="preserve"> </v>
          </cell>
          <cell r="K140">
            <v>0</v>
          </cell>
          <cell r="L140"/>
          <cell r="M140">
            <v>3110197.36</v>
          </cell>
          <cell r="N140">
            <v>1.0052681569490601E-2</v>
          </cell>
          <cell r="O140">
            <v>387028</v>
          </cell>
          <cell r="P140"/>
          <cell r="Q140">
            <v>0</v>
          </cell>
          <cell r="R140">
            <v>0</v>
          </cell>
          <cell r="S140"/>
          <cell r="T140">
            <v>3110197.36</v>
          </cell>
          <cell r="U140">
            <v>1.1488165732757721E-2</v>
          </cell>
          <cell r="V140">
            <v>381193</v>
          </cell>
          <cell r="W140"/>
          <cell r="X140">
            <v>0</v>
          </cell>
          <cell r="Y140">
            <v>0</v>
          </cell>
          <cell r="Z140">
            <v>381193</v>
          </cell>
          <cell r="AA140">
            <v>9.9011168779734506E-3</v>
          </cell>
          <cell r="AB140">
            <v>381193</v>
          </cell>
          <cell r="AC140"/>
          <cell r="AD140">
            <v>381193</v>
          </cell>
          <cell r="AF140">
            <v>381193</v>
          </cell>
          <cell r="AG140">
            <v>0</v>
          </cell>
          <cell r="AI140">
            <v>0</v>
          </cell>
          <cell r="AJ140" t="str">
            <v xml:space="preserve"> </v>
          </cell>
          <cell r="AK140">
            <v>6138988</v>
          </cell>
          <cell r="AL140">
            <v>2647597.64</v>
          </cell>
        </row>
        <row r="141">
          <cell r="B141">
            <v>444013</v>
          </cell>
          <cell r="C141">
            <v>3</v>
          </cell>
          <cell r="D141">
            <v>3</v>
          </cell>
          <cell r="E141">
            <v>0</v>
          </cell>
          <cell r="F141">
            <v>1020150.94</v>
          </cell>
          <cell r="G141">
            <v>7035726</v>
          </cell>
          <cell r="H141">
            <v>1020150.94</v>
          </cell>
          <cell r="I141">
            <v>0</v>
          </cell>
          <cell r="J141" t="str">
            <v xml:space="preserve"> </v>
          </cell>
          <cell r="K141">
            <v>0</v>
          </cell>
          <cell r="L141"/>
          <cell r="M141">
            <v>1020150.94</v>
          </cell>
          <cell r="N141">
            <v>3.2972996133713234E-3</v>
          </cell>
          <cell r="O141">
            <v>126946</v>
          </cell>
          <cell r="P141"/>
          <cell r="Q141">
            <v>0</v>
          </cell>
          <cell r="R141">
            <v>0</v>
          </cell>
          <cell r="S141"/>
          <cell r="T141">
            <v>1020150.94</v>
          </cell>
          <cell r="U141">
            <v>3.7681412832105861E-3</v>
          </cell>
          <cell r="V141">
            <v>125032.06</v>
          </cell>
          <cell r="W141"/>
          <cell r="X141">
            <v>0</v>
          </cell>
          <cell r="Y141">
            <v>0</v>
          </cell>
          <cell r="Z141">
            <v>125032.06</v>
          </cell>
          <cell r="AA141">
            <v>3.247585972338918E-3</v>
          </cell>
          <cell r="AB141">
            <v>125032.06</v>
          </cell>
          <cell r="AC141"/>
          <cell r="AD141">
            <v>125032.06</v>
          </cell>
          <cell r="AF141">
            <v>125032.06</v>
          </cell>
          <cell r="AG141">
            <v>0</v>
          </cell>
          <cell r="AI141">
            <v>0</v>
          </cell>
          <cell r="AJ141" t="str">
            <v xml:space="preserve"> </v>
          </cell>
          <cell r="AK141">
            <v>7035726</v>
          </cell>
          <cell r="AL141">
            <v>5890543.0000000009</v>
          </cell>
        </row>
        <row r="142">
          <cell r="B142">
            <v>301188</v>
          </cell>
          <cell r="C142">
            <v>3</v>
          </cell>
          <cell r="D142">
            <v>3</v>
          </cell>
          <cell r="E142">
            <v>0</v>
          </cell>
          <cell r="F142">
            <v>3556271.02</v>
          </cell>
          <cell r="G142">
            <v>15961841</v>
          </cell>
          <cell r="H142">
            <v>3556271.02</v>
          </cell>
          <cell r="I142">
            <v>0</v>
          </cell>
          <cell r="J142" t="str">
            <v xml:space="preserve"> </v>
          </cell>
          <cell r="K142">
            <v>0</v>
          </cell>
          <cell r="L142"/>
          <cell r="M142">
            <v>3556271.02</v>
          </cell>
          <cell r="N142">
            <v>1.1494466749488702E-2</v>
          </cell>
          <cell r="O142">
            <v>442537</v>
          </cell>
          <cell r="P142"/>
          <cell r="Q142">
            <v>0</v>
          </cell>
          <cell r="R142">
            <v>0</v>
          </cell>
          <cell r="S142"/>
          <cell r="T142">
            <v>3556271.02</v>
          </cell>
          <cell r="U142">
            <v>1.3135832276689781E-2</v>
          </cell>
          <cell r="V142">
            <v>435864.82</v>
          </cell>
          <cell r="W142"/>
          <cell r="X142">
            <v>0</v>
          </cell>
          <cell r="Y142">
            <v>0</v>
          </cell>
          <cell r="Z142">
            <v>435864.82</v>
          </cell>
          <cell r="AA142">
            <v>1.1321164149963037E-2</v>
          </cell>
          <cell r="AB142">
            <v>435864.82</v>
          </cell>
          <cell r="AC142"/>
          <cell r="AD142">
            <v>435864.82</v>
          </cell>
          <cell r="AF142">
            <v>435864.82</v>
          </cell>
          <cell r="AG142">
            <v>0</v>
          </cell>
          <cell r="AI142">
            <v>0</v>
          </cell>
          <cell r="AJ142" t="str">
            <v xml:space="preserve"> </v>
          </cell>
          <cell r="AK142">
            <v>15961841</v>
          </cell>
          <cell r="AL142">
            <v>11969705.16</v>
          </cell>
        </row>
        <row r="143">
          <cell r="B143">
            <v>301566</v>
          </cell>
          <cell r="C143">
            <v>3</v>
          </cell>
          <cell r="D143">
            <v>3</v>
          </cell>
          <cell r="E143">
            <v>0</v>
          </cell>
          <cell r="F143">
            <v>3282313.95</v>
          </cell>
          <cell r="G143">
            <v>40303325</v>
          </cell>
          <cell r="H143">
            <v>3282313.95</v>
          </cell>
          <cell r="I143">
            <v>0</v>
          </cell>
          <cell r="J143" t="str">
            <v xml:space="preserve"> </v>
          </cell>
          <cell r="K143">
            <v>0</v>
          </cell>
          <cell r="L143"/>
          <cell r="M143">
            <v>3282313.95</v>
          </cell>
          <cell r="N143">
            <v>1.0608991369746032E-2</v>
          </cell>
          <cell r="O143">
            <v>408446</v>
          </cell>
          <cell r="P143"/>
          <cell r="Q143">
            <v>0</v>
          </cell>
          <cell r="R143">
            <v>0</v>
          </cell>
          <cell r="S143"/>
          <cell r="T143">
            <v>3282313.95</v>
          </cell>
          <cell r="U143">
            <v>1.2123914427264076E-2</v>
          </cell>
          <cell r="V143">
            <v>402288.01</v>
          </cell>
          <cell r="W143"/>
          <cell r="X143">
            <v>0</v>
          </cell>
          <cell r="Y143">
            <v>0</v>
          </cell>
          <cell r="Z143">
            <v>402288.01</v>
          </cell>
          <cell r="AA143">
            <v>1.0449039215351154E-2</v>
          </cell>
          <cell r="AB143">
            <v>402288.01</v>
          </cell>
          <cell r="AC143"/>
          <cell r="AD143">
            <v>402288.01</v>
          </cell>
          <cell r="AF143">
            <v>402288.01</v>
          </cell>
          <cell r="AG143">
            <v>0</v>
          </cell>
          <cell r="AI143">
            <v>0</v>
          </cell>
          <cell r="AJ143" t="str">
            <v xml:space="preserve"> </v>
          </cell>
          <cell r="AK143">
            <v>40303325</v>
          </cell>
          <cell r="AL143">
            <v>36618723.039999999</v>
          </cell>
        </row>
        <row r="144">
          <cell r="B144">
            <v>190045</v>
          </cell>
          <cell r="C144">
            <v>3</v>
          </cell>
          <cell r="D144">
            <v>4</v>
          </cell>
          <cell r="E144">
            <v>0</v>
          </cell>
          <cell r="F144">
            <v>0</v>
          </cell>
          <cell r="G144">
            <v>1910826</v>
          </cell>
          <cell r="H144">
            <v>0</v>
          </cell>
          <cell r="I144">
            <v>0</v>
          </cell>
          <cell r="J144" t="str">
            <v xml:space="preserve"> </v>
          </cell>
          <cell r="K144">
            <v>0</v>
          </cell>
          <cell r="L144"/>
          <cell r="M144">
            <v>0</v>
          </cell>
          <cell r="N144" t="str">
            <v xml:space="preserve"> </v>
          </cell>
          <cell r="O144">
            <v>0</v>
          </cell>
          <cell r="P144"/>
          <cell r="Q144">
            <v>0</v>
          </cell>
          <cell r="R144">
            <v>0</v>
          </cell>
          <cell r="S144"/>
          <cell r="T144">
            <v>0</v>
          </cell>
          <cell r="U144" t="str">
            <v xml:space="preserve"> </v>
          </cell>
          <cell r="V144">
            <v>0</v>
          </cell>
          <cell r="W144"/>
          <cell r="X144">
            <v>0</v>
          </cell>
          <cell r="Y144">
            <v>0</v>
          </cell>
          <cell r="Z144">
            <v>0</v>
          </cell>
          <cell r="AA144" t="str">
            <v xml:space="preserve"> </v>
          </cell>
          <cell r="AB144">
            <v>0</v>
          </cell>
          <cell r="AC144"/>
          <cell r="AD144">
            <v>0</v>
          </cell>
          <cell r="AF144">
            <v>0</v>
          </cell>
          <cell r="AG144">
            <v>0</v>
          </cell>
          <cell r="AI144">
            <v>0</v>
          </cell>
          <cell r="AJ144" t="str">
            <v xml:space="preserve"> </v>
          </cell>
          <cell r="AK144">
            <v>1910826</v>
          </cell>
          <cell r="AL144">
            <v>1910826</v>
          </cell>
        </row>
        <row r="145">
          <cell r="B145">
            <v>190661</v>
          </cell>
          <cell r="C145">
            <v>3</v>
          </cell>
          <cell r="D145">
            <v>4</v>
          </cell>
          <cell r="E145">
            <v>0</v>
          </cell>
          <cell r="F145">
            <v>4583437.68</v>
          </cell>
          <cell r="G145">
            <v>10361953</v>
          </cell>
          <cell r="H145">
            <v>4583437.68</v>
          </cell>
          <cell r="I145">
            <v>0</v>
          </cell>
          <cell r="J145" t="str">
            <v xml:space="preserve"> </v>
          </cell>
          <cell r="K145">
            <v>0</v>
          </cell>
          <cell r="L145"/>
          <cell r="M145">
            <v>4583437.68</v>
          </cell>
          <cell r="N145">
            <v>1.4814442351222611E-2</v>
          </cell>
          <cell r="O145">
            <v>570356</v>
          </cell>
          <cell r="P145"/>
          <cell r="Q145">
            <v>0</v>
          </cell>
          <cell r="R145">
            <v>0</v>
          </cell>
          <cell r="S145"/>
          <cell r="T145">
            <v>4583437.68</v>
          </cell>
          <cell r="U145">
            <v>1.6929887591958646E-2</v>
          </cell>
          <cell r="V145">
            <v>561756.75</v>
          </cell>
          <cell r="W145"/>
          <cell r="X145">
            <v>0</v>
          </cell>
          <cell r="Y145">
            <v>0</v>
          </cell>
          <cell r="Z145">
            <v>561756.75</v>
          </cell>
          <cell r="AA145">
            <v>1.4591084408004639E-2</v>
          </cell>
          <cell r="AB145">
            <v>561756.75</v>
          </cell>
          <cell r="AC145"/>
          <cell r="AD145">
            <v>561756.75</v>
          </cell>
          <cell r="AF145">
            <v>561756.75</v>
          </cell>
          <cell r="AG145">
            <v>0</v>
          </cell>
          <cell r="AI145">
            <v>0</v>
          </cell>
          <cell r="AJ145" t="str">
            <v xml:space="preserve"> </v>
          </cell>
          <cell r="AK145">
            <v>10361953</v>
          </cell>
          <cell r="AL145">
            <v>5216758.57</v>
          </cell>
        </row>
        <row r="146">
          <cell r="B146">
            <v>190176</v>
          </cell>
          <cell r="C146">
            <v>3</v>
          </cell>
          <cell r="D146">
            <v>4</v>
          </cell>
          <cell r="E146">
            <v>0</v>
          </cell>
          <cell r="F146">
            <v>390429.33</v>
          </cell>
          <cell r="G146">
            <v>35987844</v>
          </cell>
          <cell r="H146">
            <v>390429.33</v>
          </cell>
          <cell r="I146">
            <v>0</v>
          </cell>
          <cell r="J146" t="str">
            <v xml:space="preserve"> </v>
          </cell>
          <cell r="K146">
            <v>0</v>
          </cell>
          <cell r="L146"/>
          <cell r="M146">
            <v>390429.33</v>
          </cell>
          <cell r="N146">
            <v>1.2619333359216677E-3</v>
          </cell>
          <cell r="O146">
            <v>48584</v>
          </cell>
          <cell r="P146"/>
          <cell r="Q146">
            <v>0</v>
          </cell>
          <cell r="R146">
            <v>0</v>
          </cell>
          <cell r="S146"/>
          <cell r="T146">
            <v>390429.33</v>
          </cell>
          <cell r="U146">
            <v>1.4421325500609248E-3</v>
          </cell>
          <cell r="V146">
            <v>47851.92</v>
          </cell>
          <cell r="W146"/>
          <cell r="X146">
            <v>0</v>
          </cell>
          <cell r="Y146">
            <v>0</v>
          </cell>
          <cell r="Z146">
            <v>47851.92</v>
          </cell>
          <cell r="AA146">
            <v>1.2429070123413475E-3</v>
          </cell>
          <cell r="AB146">
            <v>47851.92</v>
          </cell>
          <cell r="AC146"/>
          <cell r="AD146">
            <v>47851.92</v>
          </cell>
          <cell r="AF146">
            <v>47851.92</v>
          </cell>
          <cell r="AG146">
            <v>0</v>
          </cell>
          <cell r="AI146">
            <v>0</v>
          </cell>
          <cell r="AJ146" t="str">
            <v xml:space="preserve"> </v>
          </cell>
          <cell r="AK146">
            <v>35987844</v>
          </cell>
          <cell r="AL146">
            <v>35549562.75</v>
          </cell>
        </row>
        <row r="147">
          <cell r="B147">
            <v>301155</v>
          </cell>
          <cell r="C147">
            <v>3</v>
          </cell>
          <cell r="D147">
            <v>4</v>
          </cell>
          <cell r="E147">
            <v>0</v>
          </cell>
          <cell r="F147">
            <v>1722543.3</v>
          </cell>
          <cell r="G147">
            <v>6755279</v>
          </cell>
          <cell r="H147">
            <v>1722543.3</v>
          </cell>
          <cell r="I147">
            <v>0</v>
          </cell>
          <cell r="J147" t="str">
            <v xml:space="preserve"> </v>
          </cell>
          <cell r="K147">
            <v>0</v>
          </cell>
          <cell r="L147"/>
          <cell r="M147">
            <v>1722543.3</v>
          </cell>
          <cell r="N147">
            <v>5.567549991284E-3</v>
          </cell>
          <cell r="O147">
            <v>214351</v>
          </cell>
          <cell r="P147"/>
          <cell r="Q147">
            <v>0</v>
          </cell>
          <cell r="R147">
            <v>0</v>
          </cell>
          <cell r="S147"/>
          <cell r="T147">
            <v>1722543.3</v>
          </cell>
          <cell r="U147">
            <v>6.3625746606162008E-3</v>
          </cell>
          <cell r="V147">
            <v>211118.9</v>
          </cell>
          <cell r="W147"/>
          <cell r="X147">
            <v>0</v>
          </cell>
          <cell r="Y147">
            <v>0</v>
          </cell>
          <cell r="Z147">
            <v>211118.9</v>
          </cell>
          <cell r="AA147">
            <v>5.4836077893591672E-3</v>
          </cell>
          <cell r="AB147">
            <v>211118.9</v>
          </cell>
          <cell r="AC147"/>
          <cell r="AD147">
            <v>211118.9</v>
          </cell>
          <cell r="AF147">
            <v>211118.9</v>
          </cell>
          <cell r="AG147">
            <v>0</v>
          </cell>
          <cell r="AI147">
            <v>0</v>
          </cell>
          <cell r="AJ147" t="str">
            <v xml:space="preserve"> </v>
          </cell>
          <cell r="AK147">
            <v>6755279</v>
          </cell>
          <cell r="AL147">
            <v>4821616.8</v>
          </cell>
        </row>
        <row r="148">
          <cell r="B148">
            <v>190197</v>
          </cell>
          <cell r="C148">
            <v>3</v>
          </cell>
          <cell r="D148">
            <v>4</v>
          </cell>
          <cell r="E148">
            <v>0</v>
          </cell>
          <cell r="F148">
            <v>7913970.6500000004</v>
          </cell>
          <cell r="G148">
            <v>15657813</v>
          </cell>
          <cell r="H148">
            <v>7913970.6500000004</v>
          </cell>
          <cell r="I148">
            <v>0</v>
          </cell>
          <cell r="J148" t="str">
            <v xml:space="preserve"> </v>
          </cell>
          <cell r="K148">
            <v>0</v>
          </cell>
          <cell r="L148"/>
          <cell r="M148">
            <v>7913970.6500000004</v>
          </cell>
          <cell r="N148">
            <v>2.5579285712834812E-2</v>
          </cell>
          <cell r="O148">
            <v>984802</v>
          </cell>
          <cell r="P148"/>
          <cell r="Q148">
            <v>0</v>
          </cell>
          <cell r="R148">
            <v>0</v>
          </cell>
          <cell r="S148"/>
          <cell r="T148">
            <v>7913970.6500000004</v>
          </cell>
          <cell r="U148">
            <v>2.9231909074535496E-2</v>
          </cell>
          <cell r="V148">
            <v>969954.59</v>
          </cell>
          <cell r="W148"/>
          <cell r="X148">
            <v>0</v>
          </cell>
          <cell r="Y148">
            <v>0</v>
          </cell>
          <cell r="Z148">
            <v>969954.59</v>
          </cell>
          <cell r="AA148">
            <v>2.5193625701198128E-2</v>
          </cell>
          <cell r="AB148">
            <v>969954.59</v>
          </cell>
          <cell r="AC148"/>
          <cell r="AD148">
            <v>969954.59</v>
          </cell>
          <cell r="AF148">
            <v>969954.59</v>
          </cell>
          <cell r="AG148">
            <v>0</v>
          </cell>
          <cell r="AI148">
            <v>0</v>
          </cell>
          <cell r="AJ148" t="str">
            <v xml:space="preserve"> </v>
          </cell>
          <cell r="AK148">
            <v>15657813</v>
          </cell>
          <cell r="AL148">
            <v>6773887.7599999998</v>
          </cell>
        </row>
        <row r="149">
          <cell r="B149">
            <v>190857</v>
          </cell>
          <cell r="C149">
            <v>3</v>
          </cell>
          <cell r="D149">
            <v>4</v>
          </cell>
          <cell r="E149">
            <v>0</v>
          </cell>
          <cell r="F149">
            <v>41310.57</v>
          </cell>
          <cell r="G149">
            <v>5533195</v>
          </cell>
          <cell r="H149">
            <v>41310.57</v>
          </cell>
          <cell r="I149">
            <v>0</v>
          </cell>
          <cell r="J149" t="str">
            <v xml:space="preserve"> </v>
          </cell>
          <cell r="K149">
            <v>0</v>
          </cell>
          <cell r="L149"/>
          <cell r="M149">
            <v>41310.57</v>
          </cell>
          <cell r="N149">
            <v>1.3352271820594411E-4</v>
          </cell>
          <cell r="O149">
            <v>5141</v>
          </cell>
          <cell r="P149"/>
          <cell r="Q149">
            <v>0</v>
          </cell>
          <cell r="R149">
            <v>0</v>
          </cell>
          <cell r="S149"/>
          <cell r="T149">
            <v>41310.57</v>
          </cell>
          <cell r="U149">
            <v>1.5258924747935904E-4</v>
          </cell>
          <cell r="V149">
            <v>5063.12</v>
          </cell>
          <cell r="W149"/>
          <cell r="X149">
            <v>0</v>
          </cell>
          <cell r="Y149">
            <v>0</v>
          </cell>
          <cell r="Z149">
            <v>5063.12</v>
          </cell>
          <cell r="AA149">
            <v>1.3150961032129378E-4</v>
          </cell>
          <cell r="AB149">
            <v>5063.12</v>
          </cell>
          <cell r="AC149"/>
          <cell r="AD149">
            <v>5063.12</v>
          </cell>
          <cell r="AF149">
            <v>5063.12</v>
          </cell>
          <cell r="AG149">
            <v>0</v>
          </cell>
          <cell r="AI149">
            <v>0</v>
          </cell>
          <cell r="AJ149" t="str">
            <v xml:space="preserve"> </v>
          </cell>
          <cell r="AK149">
            <v>5533195</v>
          </cell>
          <cell r="AL149">
            <v>5486821.3099999996</v>
          </cell>
        </row>
        <row r="150">
          <cell r="B150">
            <v>240853</v>
          </cell>
          <cell r="C150">
            <v>3</v>
          </cell>
          <cell r="D150">
            <v>4</v>
          </cell>
          <cell r="E150">
            <v>0</v>
          </cell>
          <cell r="F150">
            <v>4444.33</v>
          </cell>
          <cell r="G150">
            <v>655456</v>
          </cell>
          <cell r="H150">
            <v>4444.33</v>
          </cell>
          <cell r="I150">
            <v>0</v>
          </cell>
          <cell r="J150" t="str">
            <v xml:space="preserve"> </v>
          </cell>
          <cell r="K150">
            <v>0</v>
          </cell>
          <cell r="L150"/>
          <cell r="M150">
            <v>4444.33</v>
          </cell>
          <cell r="N150">
            <v>1.4364822906201091E-5</v>
          </cell>
          <cell r="O150">
            <v>553</v>
          </cell>
          <cell r="P150"/>
          <cell r="Q150">
            <v>0</v>
          </cell>
          <cell r="R150">
            <v>0</v>
          </cell>
          <cell r="S150"/>
          <cell r="T150">
            <v>4444.33</v>
          </cell>
          <cell r="U150">
            <v>1.6416064223997387E-5</v>
          </cell>
          <cell r="V150">
            <v>544.71</v>
          </cell>
          <cell r="W150"/>
          <cell r="X150">
            <v>0</v>
          </cell>
          <cell r="Y150">
            <v>0</v>
          </cell>
          <cell r="Z150">
            <v>544.71</v>
          </cell>
          <cell r="AA150">
            <v>1.4148311680961924E-5</v>
          </cell>
          <cell r="AB150">
            <v>544.71</v>
          </cell>
          <cell r="AC150"/>
          <cell r="AD150">
            <v>544.71</v>
          </cell>
          <cell r="AF150">
            <v>544.71</v>
          </cell>
          <cell r="AG150">
            <v>0</v>
          </cell>
          <cell r="AI150">
            <v>0</v>
          </cell>
          <cell r="AJ150" t="str">
            <v xml:space="preserve"> </v>
          </cell>
          <cell r="AK150">
            <v>655456</v>
          </cell>
          <cell r="AL150">
            <v>650466.96000000008</v>
          </cell>
        </row>
        <row r="151">
          <cell r="B151">
            <v>150775</v>
          </cell>
          <cell r="C151">
            <v>3</v>
          </cell>
          <cell r="D151">
            <v>4</v>
          </cell>
          <cell r="E151">
            <v>0</v>
          </cell>
          <cell r="F151">
            <v>1690376.16</v>
          </cell>
          <cell r="G151">
            <v>3523155</v>
          </cell>
          <cell r="H151">
            <v>1690376.16</v>
          </cell>
          <cell r="I151">
            <v>0</v>
          </cell>
          <cell r="J151" t="str">
            <v xml:space="preserve"> </v>
          </cell>
          <cell r="K151">
            <v>0</v>
          </cell>
          <cell r="L151"/>
          <cell r="M151">
            <v>1690376.16</v>
          </cell>
          <cell r="N151">
            <v>5.4635803784291986E-3</v>
          </cell>
          <cell r="O151">
            <v>210348</v>
          </cell>
          <cell r="P151"/>
          <cell r="Q151">
            <v>0</v>
          </cell>
          <cell r="R151">
            <v>0</v>
          </cell>
          <cell r="S151"/>
          <cell r="T151">
            <v>1690376.16</v>
          </cell>
          <cell r="U151">
            <v>6.2437585879703082E-3</v>
          </cell>
          <cell r="V151">
            <v>207176.42</v>
          </cell>
          <cell r="W151"/>
          <cell r="X151">
            <v>0</v>
          </cell>
          <cell r="Y151">
            <v>0</v>
          </cell>
          <cell r="Z151">
            <v>207176.42</v>
          </cell>
          <cell r="AA151">
            <v>5.381205711490286E-3</v>
          </cell>
          <cell r="AB151">
            <v>207176.42</v>
          </cell>
          <cell r="AC151"/>
          <cell r="AD151">
            <v>207176.42</v>
          </cell>
          <cell r="AF151">
            <v>207176.42</v>
          </cell>
          <cell r="AG151">
            <v>0</v>
          </cell>
          <cell r="AI151">
            <v>0</v>
          </cell>
          <cell r="AJ151" t="str">
            <v xml:space="preserve"> </v>
          </cell>
          <cell r="AK151">
            <v>3523155</v>
          </cell>
          <cell r="AL151">
            <v>1625602.4200000002</v>
          </cell>
        </row>
        <row r="152">
          <cell r="B152">
            <v>304159</v>
          </cell>
          <cell r="C152">
            <v>3</v>
          </cell>
          <cell r="D152">
            <v>4</v>
          </cell>
          <cell r="E152">
            <v>0</v>
          </cell>
          <cell r="F152">
            <v>8073.78</v>
          </cell>
          <cell r="G152">
            <v>1715399</v>
          </cell>
          <cell r="H152">
            <v>8073.78</v>
          </cell>
          <cell r="I152">
            <v>0</v>
          </cell>
          <cell r="J152" t="str">
            <v xml:space="preserve"> </v>
          </cell>
          <cell r="K152">
            <v>0</v>
          </cell>
          <cell r="L152"/>
          <cell r="M152">
            <v>8073.78</v>
          </cell>
          <cell r="N152">
            <v>2.6095816441089713E-5</v>
          </cell>
          <cell r="O152">
            <v>1005</v>
          </cell>
          <cell r="P152"/>
          <cell r="Q152">
            <v>0</v>
          </cell>
          <cell r="R152">
            <v>0</v>
          </cell>
          <cell r="S152"/>
          <cell r="T152">
            <v>8073.78</v>
          </cell>
          <cell r="U152">
            <v>2.9822198398954536E-5</v>
          </cell>
          <cell r="V152">
            <v>989.54</v>
          </cell>
          <cell r="W152"/>
          <cell r="X152">
            <v>0</v>
          </cell>
          <cell r="Y152">
            <v>0</v>
          </cell>
          <cell r="Z152">
            <v>989.54</v>
          </cell>
          <cell r="AA152">
            <v>2.570233764898581E-5</v>
          </cell>
          <cell r="AB152">
            <v>989.54</v>
          </cell>
          <cell r="AC152"/>
          <cell r="AD152">
            <v>989.54</v>
          </cell>
          <cell r="AF152">
            <v>989.54</v>
          </cell>
          <cell r="AG152">
            <v>0</v>
          </cell>
          <cell r="AI152">
            <v>0</v>
          </cell>
          <cell r="AJ152" t="str">
            <v xml:space="preserve"> </v>
          </cell>
          <cell r="AK152">
            <v>1715399</v>
          </cell>
          <cell r="AL152">
            <v>1706335.68</v>
          </cell>
        </row>
        <row r="153">
          <cell r="B153">
            <v>190380</v>
          </cell>
          <cell r="C153">
            <v>3</v>
          </cell>
          <cell r="D153">
            <v>4</v>
          </cell>
          <cell r="E153">
            <v>0</v>
          </cell>
          <cell r="F153">
            <v>550175.91</v>
          </cell>
          <cell r="G153">
            <v>2480846</v>
          </cell>
          <cell r="H153">
            <v>550175.91</v>
          </cell>
          <cell r="I153">
            <v>0</v>
          </cell>
          <cell r="J153" t="str">
            <v xml:space="preserve"> </v>
          </cell>
          <cell r="K153">
            <v>0</v>
          </cell>
          <cell r="L153"/>
          <cell r="M153">
            <v>550175.91</v>
          </cell>
          <cell r="N153">
            <v>1.7782611809672169E-3</v>
          </cell>
          <cell r="O153">
            <v>68463</v>
          </cell>
          <cell r="P153"/>
          <cell r="Q153">
            <v>0</v>
          </cell>
          <cell r="R153">
            <v>0</v>
          </cell>
          <cell r="S153"/>
          <cell r="T153">
            <v>550175.91</v>
          </cell>
          <cell r="U153">
            <v>2.03219002033067E-3</v>
          </cell>
          <cell r="V153">
            <v>67430.83</v>
          </cell>
          <cell r="W153"/>
          <cell r="X153">
            <v>0</v>
          </cell>
          <cell r="Y153">
            <v>0</v>
          </cell>
          <cell r="Z153">
            <v>67430.83</v>
          </cell>
          <cell r="AA153">
            <v>1.7514501289602866E-3</v>
          </cell>
          <cell r="AB153">
            <v>67430.83</v>
          </cell>
          <cell r="AC153"/>
          <cell r="AD153">
            <v>67430.83</v>
          </cell>
          <cell r="AF153">
            <v>67430.83</v>
          </cell>
          <cell r="AG153">
            <v>0</v>
          </cell>
          <cell r="AI153">
            <v>0</v>
          </cell>
          <cell r="AJ153" t="str">
            <v xml:space="preserve"> </v>
          </cell>
          <cell r="AK153">
            <v>2480846</v>
          </cell>
          <cell r="AL153">
            <v>1863239.2599999998</v>
          </cell>
        </row>
        <row r="154">
          <cell r="B154">
            <v>190468</v>
          </cell>
          <cell r="C154">
            <v>3</v>
          </cell>
          <cell r="D154">
            <v>4</v>
          </cell>
          <cell r="E154">
            <v>0</v>
          </cell>
          <cell r="F154">
            <v>66956.27</v>
          </cell>
          <cell r="G154">
            <v>3917961</v>
          </cell>
          <cell r="H154">
            <v>66956.27</v>
          </cell>
          <cell r="I154">
            <v>0</v>
          </cell>
          <cell r="J154" t="str">
            <v xml:space="preserve"> </v>
          </cell>
          <cell r="K154">
            <v>0</v>
          </cell>
          <cell r="L154"/>
          <cell r="M154">
            <v>66956.27</v>
          </cell>
          <cell r="N154">
            <v>2.1641393888612796E-4</v>
          </cell>
          <cell r="O154">
            <v>8332</v>
          </cell>
          <cell r="P154"/>
          <cell r="Q154">
            <v>0</v>
          </cell>
          <cell r="R154">
            <v>0</v>
          </cell>
          <cell r="S154"/>
          <cell r="T154">
            <v>66956.27</v>
          </cell>
          <cell r="U154">
            <v>2.4731701482997654E-4</v>
          </cell>
          <cell r="V154">
            <v>8206.32</v>
          </cell>
          <cell r="W154"/>
          <cell r="X154">
            <v>0</v>
          </cell>
          <cell r="Y154">
            <v>0</v>
          </cell>
          <cell r="Z154">
            <v>8206.32</v>
          </cell>
          <cell r="AA154">
            <v>2.1315116872044104E-4</v>
          </cell>
          <cell r="AB154">
            <v>8206.32</v>
          </cell>
          <cell r="AC154"/>
          <cell r="AD154">
            <v>8206.32</v>
          </cell>
          <cell r="AF154">
            <v>8206.32</v>
          </cell>
          <cell r="AG154">
            <v>0</v>
          </cell>
          <cell r="AI154">
            <v>0</v>
          </cell>
          <cell r="AJ154" t="str">
            <v xml:space="preserve"> </v>
          </cell>
          <cell r="AK154">
            <v>3917961</v>
          </cell>
          <cell r="AL154">
            <v>3842798.41</v>
          </cell>
        </row>
        <row r="155">
          <cell r="B155">
            <v>190198</v>
          </cell>
          <cell r="C155">
            <v>3</v>
          </cell>
          <cell r="D155">
            <v>4</v>
          </cell>
          <cell r="E155">
            <v>0</v>
          </cell>
          <cell r="F155">
            <v>4319385.8899999997</v>
          </cell>
          <cell r="G155">
            <v>17404135</v>
          </cell>
          <cell r="H155">
            <v>4319385.8899999997</v>
          </cell>
          <cell r="I155">
            <v>0</v>
          </cell>
          <cell r="J155" t="str">
            <v xml:space="preserve"> </v>
          </cell>
          <cell r="K155">
            <v>0</v>
          </cell>
          <cell r="L155"/>
          <cell r="M155">
            <v>4319385.8899999997</v>
          </cell>
          <cell r="N155">
            <v>1.3960982504313088E-2</v>
          </cell>
          <cell r="O155">
            <v>537498</v>
          </cell>
          <cell r="P155"/>
          <cell r="Q155">
            <v>0</v>
          </cell>
          <cell r="R155">
            <v>0</v>
          </cell>
          <cell r="S155"/>
          <cell r="T155">
            <v>4319385.8899999997</v>
          </cell>
          <cell r="U155">
            <v>1.5954556969997299E-2</v>
          </cell>
          <cell r="V155">
            <v>529393.94999999995</v>
          </cell>
          <cell r="W155"/>
          <cell r="X155">
            <v>0</v>
          </cell>
          <cell r="Y155">
            <v>0</v>
          </cell>
          <cell r="Z155">
            <v>529393.94999999995</v>
          </cell>
          <cell r="AA155">
            <v>1.3750492200649101E-2</v>
          </cell>
          <cell r="AB155">
            <v>529393.94999999995</v>
          </cell>
          <cell r="AC155"/>
          <cell r="AD155">
            <v>529393.94999999995</v>
          </cell>
          <cell r="AF155">
            <v>529393.94999999995</v>
          </cell>
          <cell r="AG155">
            <v>0</v>
          </cell>
          <cell r="AI155">
            <v>0</v>
          </cell>
          <cell r="AJ155" t="str">
            <v xml:space="preserve"> </v>
          </cell>
          <cell r="AK155">
            <v>17404135</v>
          </cell>
          <cell r="AL155">
            <v>12555355.16</v>
          </cell>
        </row>
        <row r="156">
          <cell r="B156">
            <v>190854</v>
          </cell>
          <cell r="C156">
            <v>3</v>
          </cell>
          <cell r="D156">
            <v>4</v>
          </cell>
          <cell r="E156">
            <v>0</v>
          </cell>
          <cell r="F156">
            <v>6850669.7400000002</v>
          </cell>
          <cell r="G156">
            <v>13522029</v>
          </cell>
          <cell r="H156">
            <v>6850669.7400000002</v>
          </cell>
          <cell r="I156">
            <v>0</v>
          </cell>
          <cell r="J156" t="str">
            <v xml:space="preserve"> </v>
          </cell>
          <cell r="K156">
            <v>0</v>
          </cell>
          <cell r="L156"/>
          <cell r="M156">
            <v>6850669.7400000002</v>
          </cell>
          <cell r="N156">
            <v>2.214251813073527E-2</v>
          </cell>
          <cell r="O156">
            <v>852487</v>
          </cell>
          <cell r="P156"/>
          <cell r="Q156">
            <v>0</v>
          </cell>
          <cell r="R156">
            <v>0</v>
          </cell>
          <cell r="S156"/>
          <cell r="T156">
            <v>6850669.7400000002</v>
          </cell>
          <cell r="U156">
            <v>2.5304384334474597E-2</v>
          </cell>
          <cell r="V156">
            <v>839633.96</v>
          </cell>
          <cell r="W156"/>
          <cell r="X156">
            <v>0</v>
          </cell>
          <cell r="Y156">
            <v>0</v>
          </cell>
          <cell r="Z156">
            <v>839633.96</v>
          </cell>
          <cell r="AA156">
            <v>2.1808674274385115E-2</v>
          </cell>
          <cell r="AB156">
            <v>839633.96</v>
          </cell>
          <cell r="AC156"/>
          <cell r="AD156">
            <v>839633.96</v>
          </cell>
          <cell r="AF156">
            <v>839633.96</v>
          </cell>
          <cell r="AG156">
            <v>0</v>
          </cell>
          <cell r="AI156">
            <v>0</v>
          </cell>
          <cell r="AJ156" t="str">
            <v xml:space="preserve"> </v>
          </cell>
          <cell r="AK156">
            <v>13522029</v>
          </cell>
          <cell r="AL156">
            <v>5831725.2999999998</v>
          </cell>
        </row>
        <row r="157">
          <cell r="B157">
            <v>500954</v>
          </cell>
          <cell r="C157">
            <v>3</v>
          </cell>
          <cell r="D157">
            <v>4</v>
          </cell>
          <cell r="E157">
            <v>0</v>
          </cell>
          <cell r="F157">
            <v>20184.150000000001</v>
          </cell>
          <cell r="G157">
            <v>4357842</v>
          </cell>
          <cell r="H157">
            <v>20184.150000000001</v>
          </cell>
          <cell r="I157">
            <v>0</v>
          </cell>
          <cell r="J157" t="str">
            <v xml:space="preserve"> </v>
          </cell>
          <cell r="K157">
            <v>0</v>
          </cell>
          <cell r="L157"/>
          <cell r="M157">
            <v>20184.150000000001</v>
          </cell>
          <cell r="N157">
            <v>6.5238571452209623E-5</v>
          </cell>
          <cell r="O157">
            <v>2512</v>
          </cell>
          <cell r="P157"/>
          <cell r="Q157">
            <v>0</v>
          </cell>
          <cell r="R157">
            <v>0</v>
          </cell>
          <cell r="S157"/>
          <cell r="T157">
            <v>20184.150000000001</v>
          </cell>
          <cell r="U157">
            <v>7.4554387884517316E-5</v>
          </cell>
          <cell r="V157">
            <v>2473.8200000000002</v>
          </cell>
          <cell r="W157"/>
          <cell r="X157">
            <v>0</v>
          </cell>
          <cell r="Y157">
            <v>0</v>
          </cell>
          <cell r="Z157">
            <v>2473.8200000000002</v>
          </cell>
          <cell r="AA157">
            <v>6.4255064901685711E-5</v>
          </cell>
          <cell r="AB157">
            <v>2473.8200000000002</v>
          </cell>
          <cell r="AC157"/>
          <cell r="AD157">
            <v>2473.8200000000002</v>
          </cell>
          <cell r="AF157">
            <v>2473.8200000000002</v>
          </cell>
          <cell r="AG157">
            <v>0</v>
          </cell>
          <cell r="AI157">
            <v>0</v>
          </cell>
          <cell r="AJ157" t="str">
            <v xml:space="preserve"> </v>
          </cell>
          <cell r="AK157">
            <v>4357842</v>
          </cell>
          <cell r="AL157">
            <v>4335184.0299999993</v>
          </cell>
        </row>
        <row r="158">
          <cell r="B158">
            <v>190541</v>
          </cell>
          <cell r="C158">
            <v>3</v>
          </cell>
          <cell r="D158">
            <v>4</v>
          </cell>
          <cell r="E158">
            <v>0</v>
          </cell>
          <cell r="F158">
            <v>96300.3</v>
          </cell>
          <cell r="G158">
            <v>1568648</v>
          </cell>
          <cell r="H158">
            <v>96300.3</v>
          </cell>
          <cell r="I158">
            <v>0</v>
          </cell>
          <cell r="J158" t="str">
            <v xml:space="preserve"> </v>
          </cell>
          <cell r="K158">
            <v>0</v>
          </cell>
          <cell r="L158"/>
          <cell r="M158">
            <v>96300.3</v>
          </cell>
          <cell r="N158">
            <v>3.1125878485936844E-4</v>
          </cell>
          <cell r="O158">
            <v>11983</v>
          </cell>
          <cell r="P158"/>
          <cell r="Q158">
            <v>0</v>
          </cell>
          <cell r="R158">
            <v>0</v>
          </cell>
          <cell r="S158"/>
          <cell r="T158">
            <v>96300.3</v>
          </cell>
          <cell r="U158">
            <v>3.5570533907027955E-4</v>
          </cell>
          <cell r="V158">
            <v>11802.79</v>
          </cell>
          <cell r="W158"/>
          <cell r="X158">
            <v>0</v>
          </cell>
          <cell r="Y158">
            <v>0</v>
          </cell>
          <cell r="Z158">
            <v>11802.79</v>
          </cell>
          <cell r="AA158">
            <v>3.0656597386671916E-4</v>
          </cell>
          <cell r="AB158">
            <v>11802.79</v>
          </cell>
          <cell r="AC158"/>
          <cell r="AD158">
            <v>11802.79</v>
          </cell>
          <cell r="AF158">
            <v>11802.79</v>
          </cell>
          <cell r="AG158">
            <v>0</v>
          </cell>
          <cell r="AI158">
            <v>0</v>
          </cell>
          <cell r="AJ158" t="str">
            <v xml:space="preserve"> </v>
          </cell>
          <cell r="AK158">
            <v>1568648</v>
          </cell>
          <cell r="AL158">
            <v>1460544.91</v>
          </cell>
        </row>
        <row r="159">
          <cell r="B159">
            <v>560501</v>
          </cell>
          <cell r="C159">
            <v>3</v>
          </cell>
          <cell r="D159">
            <v>4</v>
          </cell>
          <cell r="E159">
            <v>0</v>
          </cell>
          <cell r="F159">
            <v>5025.7700000000004</v>
          </cell>
          <cell r="G159">
            <v>2323555</v>
          </cell>
          <cell r="H159">
            <v>5025.7700000000004</v>
          </cell>
          <cell r="I159">
            <v>0</v>
          </cell>
          <cell r="J159" t="str">
            <v xml:space="preserve"> </v>
          </cell>
          <cell r="K159">
            <v>0</v>
          </cell>
          <cell r="L159"/>
          <cell r="M159">
            <v>5025.7700000000004</v>
          </cell>
          <cell r="N159">
            <v>1.6244134890365536E-5</v>
          </cell>
          <cell r="O159">
            <v>625</v>
          </cell>
          <cell r="P159"/>
          <cell r="Q159">
            <v>0</v>
          </cell>
          <cell r="R159">
            <v>0</v>
          </cell>
          <cell r="S159"/>
          <cell r="T159">
            <v>5025.7700000000004</v>
          </cell>
          <cell r="U159">
            <v>1.8563734712552704E-5</v>
          </cell>
          <cell r="V159">
            <v>615.97</v>
          </cell>
          <cell r="W159"/>
          <cell r="X159">
            <v>0</v>
          </cell>
          <cell r="Y159">
            <v>0</v>
          </cell>
          <cell r="Z159">
            <v>615.97</v>
          </cell>
          <cell r="AA159">
            <v>1.5999220770909506E-5</v>
          </cell>
          <cell r="AB159">
            <v>615.97</v>
          </cell>
          <cell r="AC159"/>
          <cell r="AD159">
            <v>615.97</v>
          </cell>
          <cell r="AF159">
            <v>615.97</v>
          </cell>
          <cell r="AG159">
            <v>0</v>
          </cell>
          <cell r="AI159">
            <v>0</v>
          </cell>
          <cell r="AJ159" t="str">
            <v xml:space="preserve"> </v>
          </cell>
          <cell r="AK159">
            <v>2323555</v>
          </cell>
          <cell r="AL159">
            <v>2317913.2599999998</v>
          </cell>
        </row>
        <row r="160">
          <cell r="B160">
            <v>301242</v>
          </cell>
          <cell r="C160">
            <v>3</v>
          </cell>
          <cell r="D160">
            <v>4</v>
          </cell>
          <cell r="E160">
            <v>0</v>
          </cell>
          <cell r="F160">
            <v>217040.15</v>
          </cell>
          <cell r="G160">
            <v>8999325</v>
          </cell>
          <cell r="H160">
            <v>217040.15</v>
          </cell>
          <cell r="I160">
            <v>0</v>
          </cell>
          <cell r="J160" t="str">
            <v xml:space="preserve"> </v>
          </cell>
          <cell r="K160">
            <v>0</v>
          </cell>
          <cell r="L160"/>
          <cell r="M160">
            <v>217040.15</v>
          </cell>
          <cell r="N160">
            <v>7.0151031050469262E-4</v>
          </cell>
          <cell r="O160">
            <v>27008</v>
          </cell>
          <cell r="P160"/>
          <cell r="Q160">
            <v>0</v>
          </cell>
          <cell r="R160">
            <v>0</v>
          </cell>
          <cell r="S160"/>
          <cell r="T160">
            <v>217040.15</v>
          </cell>
          <cell r="U160">
            <v>8.0168327770125671E-4</v>
          </cell>
          <cell r="V160">
            <v>26600.94</v>
          </cell>
          <cell r="W160"/>
          <cell r="X160">
            <v>0</v>
          </cell>
          <cell r="Y160">
            <v>0</v>
          </cell>
          <cell r="Z160">
            <v>26600.94</v>
          </cell>
          <cell r="AA160">
            <v>6.9093350613458034E-4</v>
          </cell>
          <cell r="AB160">
            <v>26600.94</v>
          </cell>
          <cell r="AC160"/>
          <cell r="AD160">
            <v>26600.94</v>
          </cell>
          <cell r="AF160">
            <v>26600.94</v>
          </cell>
          <cell r="AG160">
            <v>0</v>
          </cell>
          <cell r="AI160">
            <v>0</v>
          </cell>
          <cell r="AJ160" t="str">
            <v xml:space="preserve"> </v>
          </cell>
          <cell r="AK160">
            <v>8999325</v>
          </cell>
          <cell r="AL160">
            <v>8755683.9100000001</v>
          </cell>
        </row>
        <row r="161">
          <cell r="B161">
            <v>190581</v>
          </cell>
          <cell r="C161">
            <v>3</v>
          </cell>
          <cell r="D161">
            <v>4</v>
          </cell>
          <cell r="E161">
            <v>0</v>
          </cell>
          <cell r="F161">
            <v>116727.64</v>
          </cell>
          <cell r="G161">
            <v>11042117</v>
          </cell>
          <cell r="H161">
            <v>116727.64</v>
          </cell>
          <cell r="I161">
            <v>0</v>
          </cell>
          <cell r="J161" t="str">
            <v xml:space="preserve"> </v>
          </cell>
          <cell r="K161">
            <v>0</v>
          </cell>
          <cell r="L161"/>
          <cell r="M161">
            <v>116727.64</v>
          </cell>
          <cell r="N161">
            <v>3.7728338734045286E-4</v>
          </cell>
          <cell r="O161">
            <v>14525</v>
          </cell>
          <cell r="P161"/>
          <cell r="Q161">
            <v>0</v>
          </cell>
          <cell r="R161">
            <v>0</v>
          </cell>
          <cell r="S161"/>
          <cell r="T161">
            <v>116727.64</v>
          </cell>
          <cell r="U161">
            <v>4.3115800018352513E-4</v>
          </cell>
          <cell r="V161">
            <v>14306.41</v>
          </cell>
          <cell r="W161"/>
          <cell r="X161">
            <v>0</v>
          </cell>
          <cell r="Y161">
            <v>0</v>
          </cell>
          <cell r="Z161">
            <v>14306.41</v>
          </cell>
          <cell r="AA161">
            <v>3.715950647420287E-4</v>
          </cell>
          <cell r="AB161">
            <v>14306.41</v>
          </cell>
          <cell r="AC161"/>
          <cell r="AD161">
            <v>14306.41</v>
          </cell>
          <cell r="AF161">
            <v>14306.41</v>
          </cell>
          <cell r="AG161">
            <v>0</v>
          </cell>
          <cell r="AI161">
            <v>0</v>
          </cell>
          <cell r="AJ161" t="str">
            <v xml:space="preserve"> </v>
          </cell>
          <cell r="AK161">
            <v>11042117</v>
          </cell>
          <cell r="AL161">
            <v>10911082.949999999</v>
          </cell>
        </row>
        <row r="162">
          <cell r="B162">
            <v>190307</v>
          </cell>
          <cell r="C162">
            <v>3</v>
          </cell>
          <cell r="D162">
            <v>4</v>
          </cell>
          <cell r="E162">
            <v>0</v>
          </cell>
          <cell r="F162">
            <v>3300710.5</v>
          </cell>
          <cell r="G162">
            <v>12247445</v>
          </cell>
          <cell r="H162">
            <v>3300710.5</v>
          </cell>
          <cell r="I162">
            <v>0</v>
          </cell>
          <cell r="J162" t="str">
            <v xml:space="preserve"> </v>
          </cell>
          <cell r="K162">
            <v>0</v>
          </cell>
          <cell r="L162"/>
          <cell r="M162">
            <v>3300710.5</v>
          </cell>
          <cell r="N162">
            <v>1.0668452116998167E-2</v>
          </cell>
          <cell r="O162">
            <v>410735</v>
          </cell>
          <cell r="P162"/>
          <cell r="Q162">
            <v>0</v>
          </cell>
          <cell r="R162">
            <v>0</v>
          </cell>
          <cell r="S162"/>
          <cell r="T162">
            <v>3300710.5</v>
          </cell>
          <cell r="U162">
            <v>1.2191865939933022E-2</v>
          </cell>
          <cell r="V162">
            <v>404542.73</v>
          </cell>
          <cell r="W162"/>
          <cell r="X162">
            <v>0</v>
          </cell>
          <cell r="Y162">
            <v>0</v>
          </cell>
          <cell r="Z162">
            <v>404542.73</v>
          </cell>
          <cell r="AA162">
            <v>1.0507603371164886E-2</v>
          </cell>
          <cell r="AB162">
            <v>404542.73</v>
          </cell>
          <cell r="AC162"/>
          <cell r="AD162">
            <v>404542.73</v>
          </cell>
          <cell r="AF162">
            <v>404542.73</v>
          </cell>
          <cell r="AG162">
            <v>0</v>
          </cell>
          <cell r="AI162">
            <v>0</v>
          </cell>
          <cell r="AJ162" t="str">
            <v xml:space="preserve"> </v>
          </cell>
          <cell r="AK162">
            <v>12247445</v>
          </cell>
          <cell r="AL162">
            <v>8542191.7699999996</v>
          </cell>
        </row>
        <row r="163">
          <cell r="B163">
            <v>190681</v>
          </cell>
          <cell r="C163">
            <v>3</v>
          </cell>
          <cell r="D163">
            <v>4</v>
          </cell>
          <cell r="E163">
            <v>0</v>
          </cell>
          <cell r="F163">
            <v>2448.2800000000002</v>
          </cell>
          <cell r="G163">
            <v>1087628</v>
          </cell>
          <cell r="H163">
            <v>2448.2800000000002</v>
          </cell>
          <cell r="I163">
            <v>0</v>
          </cell>
          <cell r="J163" t="str">
            <v xml:space="preserve"> </v>
          </cell>
          <cell r="K163">
            <v>0</v>
          </cell>
          <cell r="L163"/>
          <cell r="M163">
            <v>2448.2800000000002</v>
          </cell>
          <cell r="N163">
            <v>7.9132532068487295E-6</v>
          </cell>
          <cell r="O163">
            <v>305</v>
          </cell>
          <cell r="P163"/>
          <cell r="Q163">
            <v>0</v>
          </cell>
          <cell r="R163">
            <v>0</v>
          </cell>
          <cell r="S163"/>
          <cell r="T163">
            <v>2448.2800000000002</v>
          </cell>
          <cell r="U163">
            <v>9.0432352499315579E-6</v>
          </cell>
          <cell r="V163">
            <v>300.07</v>
          </cell>
          <cell r="W163"/>
          <cell r="X163">
            <v>0</v>
          </cell>
          <cell r="Y163">
            <v>0</v>
          </cell>
          <cell r="Z163">
            <v>300.07</v>
          </cell>
          <cell r="AA163">
            <v>7.7940259699771337E-6</v>
          </cell>
          <cell r="AB163">
            <v>300.07</v>
          </cell>
          <cell r="AC163"/>
          <cell r="AD163">
            <v>300.07</v>
          </cell>
          <cell r="AF163">
            <v>300.07</v>
          </cell>
          <cell r="AG163">
            <v>0</v>
          </cell>
          <cell r="AI163">
            <v>0</v>
          </cell>
          <cell r="AJ163" t="str">
            <v xml:space="preserve"> </v>
          </cell>
          <cell r="AK163">
            <v>1087628</v>
          </cell>
          <cell r="AL163">
            <v>1084879.6499999999</v>
          </cell>
        </row>
        <row r="164">
          <cell r="B164">
            <v>301314</v>
          </cell>
          <cell r="C164">
            <v>3</v>
          </cell>
          <cell r="D164">
            <v>4</v>
          </cell>
          <cell r="E164">
            <v>0</v>
          </cell>
          <cell r="F164">
            <v>4083921.76</v>
          </cell>
          <cell r="G164">
            <v>12994872</v>
          </cell>
          <cell r="H164">
            <v>4083921.76</v>
          </cell>
          <cell r="I164">
            <v>0</v>
          </cell>
          <cell r="J164" t="str">
            <v xml:space="preserve"> </v>
          </cell>
          <cell r="K164">
            <v>0</v>
          </cell>
          <cell r="L164"/>
          <cell r="M164">
            <v>4083921.76</v>
          </cell>
          <cell r="N164">
            <v>1.3199922788177536E-2</v>
          </cell>
          <cell r="O164">
            <v>508197</v>
          </cell>
          <cell r="P164"/>
          <cell r="Q164">
            <v>0</v>
          </cell>
          <cell r="R164">
            <v>0</v>
          </cell>
          <cell r="S164"/>
          <cell r="T164">
            <v>4083921.76</v>
          </cell>
          <cell r="U164">
            <v>1.5084820861173773E-2</v>
          </cell>
          <cell r="V164">
            <v>500534.92</v>
          </cell>
          <cell r="W164"/>
          <cell r="X164">
            <v>0</v>
          </cell>
          <cell r="Y164">
            <v>0</v>
          </cell>
          <cell r="Z164">
            <v>500534.92</v>
          </cell>
          <cell r="AA164">
            <v>1.3000907006233301E-2</v>
          </cell>
          <cell r="AB164">
            <v>500534.92</v>
          </cell>
          <cell r="AC164"/>
          <cell r="AD164">
            <v>500534.92</v>
          </cell>
          <cell r="AF164">
            <v>500534.92</v>
          </cell>
          <cell r="AG164">
            <v>0</v>
          </cell>
          <cell r="AI164">
            <v>0</v>
          </cell>
          <cell r="AJ164" t="str">
            <v xml:space="preserve"> </v>
          </cell>
          <cell r="AK164">
            <v>12994872</v>
          </cell>
          <cell r="AL164">
            <v>8410415.3200000003</v>
          </cell>
        </row>
        <row r="165">
          <cell r="B165">
            <v>100793</v>
          </cell>
          <cell r="C165">
            <v>3</v>
          </cell>
          <cell r="D165">
            <v>4</v>
          </cell>
          <cell r="E165">
            <v>0</v>
          </cell>
          <cell r="F165">
            <v>235925.5</v>
          </cell>
          <cell r="G165">
            <v>2008516</v>
          </cell>
          <cell r="H165">
            <v>235925.5</v>
          </cell>
          <cell r="I165">
            <v>0</v>
          </cell>
          <cell r="J165" t="str">
            <v xml:space="preserve"> </v>
          </cell>
          <cell r="K165">
            <v>0</v>
          </cell>
          <cell r="L165"/>
          <cell r="M165">
            <v>235925.5</v>
          </cell>
          <cell r="N165">
            <v>7.6255094166206058E-4</v>
          </cell>
          <cell r="O165">
            <v>29358</v>
          </cell>
          <cell r="P165"/>
          <cell r="Q165">
            <v>0</v>
          </cell>
          <cell r="R165">
            <v>0</v>
          </cell>
          <cell r="S165"/>
          <cell r="T165">
            <v>235925.5</v>
          </cell>
          <cell r="U165">
            <v>8.7144027560480332E-4</v>
          </cell>
          <cell r="V165">
            <v>28915.58</v>
          </cell>
          <cell r="W165"/>
          <cell r="X165">
            <v>0</v>
          </cell>
          <cell r="Y165">
            <v>0</v>
          </cell>
          <cell r="Z165">
            <v>28915.58</v>
          </cell>
          <cell r="AA165">
            <v>7.5105402558386849E-4</v>
          </cell>
          <cell r="AB165">
            <v>28915.58</v>
          </cell>
          <cell r="AC165"/>
          <cell r="AD165">
            <v>28915.58</v>
          </cell>
          <cell r="AF165">
            <v>28915.58</v>
          </cell>
          <cell r="AG165">
            <v>0</v>
          </cell>
          <cell r="AI165">
            <v>0</v>
          </cell>
          <cell r="AJ165" t="str">
            <v xml:space="preserve"> </v>
          </cell>
          <cell r="AK165">
            <v>2008516</v>
          </cell>
          <cell r="AL165">
            <v>1743674.92</v>
          </cell>
        </row>
        <row r="166">
          <cell r="B166">
            <v>301357</v>
          </cell>
          <cell r="C166">
            <v>3</v>
          </cell>
          <cell r="D166">
            <v>4</v>
          </cell>
          <cell r="E166">
            <v>0</v>
          </cell>
          <cell r="F166">
            <v>18919.48</v>
          </cell>
          <cell r="G166">
            <v>6910985</v>
          </cell>
          <cell r="H166">
            <v>18919.48</v>
          </cell>
          <cell r="I166">
            <v>0</v>
          </cell>
          <cell r="J166" t="str">
            <v xml:space="preserve"> </v>
          </cell>
          <cell r="K166">
            <v>0</v>
          </cell>
          <cell r="L166"/>
          <cell r="M166">
            <v>18919.48</v>
          </cell>
          <cell r="N166">
            <v>6.1150945064253426E-5</v>
          </cell>
          <cell r="O166">
            <v>2354</v>
          </cell>
          <cell r="P166"/>
          <cell r="Q166">
            <v>0</v>
          </cell>
          <cell r="R166">
            <v>0</v>
          </cell>
          <cell r="S166"/>
          <cell r="T166">
            <v>18919.48</v>
          </cell>
          <cell r="U166">
            <v>6.9883064210946098E-5</v>
          </cell>
          <cell r="V166">
            <v>2318.8200000000002</v>
          </cell>
          <cell r="W166"/>
          <cell r="X166">
            <v>0</v>
          </cell>
          <cell r="Y166">
            <v>0</v>
          </cell>
          <cell r="Z166">
            <v>2318.8200000000002</v>
          </cell>
          <cell r="AA166">
            <v>6.0229090877803101E-5</v>
          </cell>
          <cell r="AB166">
            <v>2318.8200000000002</v>
          </cell>
          <cell r="AC166"/>
          <cell r="AD166">
            <v>2318.8200000000002</v>
          </cell>
          <cell r="AF166">
            <v>2318.8200000000002</v>
          </cell>
          <cell r="AG166">
            <v>0</v>
          </cell>
          <cell r="AI166">
            <v>0</v>
          </cell>
          <cell r="AJ166" t="str">
            <v xml:space="preserve"> </v>
          </cell>
          <cell r="AK166">
            <v>6910985</v>
          </cell>
          <cell r="AL166">
            <v>6889746.6999999993</v>
          </cell>
        </row>
        <row r="167">
          <cell r="B167">
            <v>304079</v>
          </cell>
          <cell r="C167">
            <v>3</v>
          </cell>
          <cell r="D167">
            <v>4</v>
          </cell>
          <cell r="E167">
            <v>0</v>
          </cell>
          <cell r="F167">
            <v>231923.05</v>
          </cell>
          <cell r="G167">
            <v>3141914</v>
          </cell>
          <cell r="H167">
            <v>231923.05</v>
          </cell>
          <cell r="I167">
            <v>0</v>
          </cell>
          <cell r="J167" t="str">
            <v xml:space="preserve"> </v>
          </cell>
          <cell r="K167">
            <v>0</v>
          </cell>
          <cell r="L167"/>
          <cell r="M167">
            <v>231923.05</v>
          </cell>
          <cell r="N167">
            <v>7.4961434932059969E-4</v>
          </cell>
          <cell r="O167">
            <v>28860</v>
          </cell>
          <cell r="P167"/>
          <cell r="Q167">
            <v>0</v>
          </cell>
          <cell r="R167">
            <v>0</v>
          </cell>
          <cell r="S167"/>
          <cell r="T167">
            <v>231923.05</v>
          </cell>
          <cell r="U167">
            <v>8.5665638776269014E-4</v>
          </cell>
          <cell r="V167">
            <v>28425.03</v>
          </cell>
          <cell r="W167"/>
          <cell r="X167">
            <v>0</v>
          </cell>
          <cell r="Y167">
            <v>0</v>
          </cell>
          <cell r="Z167">
            <v>28425.03</v>
          </cell>
          <cell r="AA167">
            <v>7.3831246714892889E-4</v>
          </cell>
          <cell r="AB167">
            <v>28425.03</v>
          </cell>
          <cell r="AC167"/>
          <cell r="AD167">
            <v>28425.03</v>
          </cell>
          <cell r="AF167">
            <v>28425.03</v>
          </cell>
          <cell r="AG167">
            <v>0</v>
          </cell>
          <cell r="AI167">
            <v>0</v>
          </cell>
          <cell r="AJ167" t="str">
            <v xml:space="preserve"> </v>
          </cell>
          <cell r="AK167">
            <v>3141914</v>
          </cell>
          <cell r="AL167">
            <v>2881565.9200000004</v>
          </cell>
        </row>
        <row r="168">
          <cell r="B168">
            <v>190020</v>
          </cell>
          <cell r="C168">
            <v>3</v>
          </cell>
          <cell r="D168">
            <v>5</v>
          </cell>
          <cell r="E168">
            <v>0</v>
          </cell>
          <cell r="F168">
            <v>0</v>
          </cell>
          <cell r="G168">
            <v>0</v>
          </cell>
          <cell r="H168">
            <v>0</v>
          </cell>
          <cell r="I168">
            <v>0</v>
          </cell>
          <cell r="J168" t="str">
            <v xml:space="preserve"> </v>
          </cell>
          <cell r="K168">
            <v>0</v>
          </cell>
          <cell r="L168"/>
          <cell r="M168">
            <v>0</v>
          </cell>
          <cell r="N168" t="str">
            <v xml:space="preserve"> </v>
          </cell>
          <cell r="O168">
            <v>0</v>
          </cell>
          <cell r="P168"/>
          <cell r="Q168">
            <v>0</v>
          </cell>
          <cell r="R168">
            <v>0</v>
          </cell>
          <cell r="S168"/>
          <cell r="T168">
            <v>0</v>
          </cell>
          <cell r="U168" t="str">
            <v xml:space="preserve"> </v>
          </cell>
          <cell r="V168">
            <v>0</v>
          </cell>
          <cell r="W168"/>
          <cell r="X168">
            <v>0</v>
          </cell>
          <cell r="Y168">
            <v>0</v>
          </cell>
          <cell r="Z168">
            <v>0</v>
          </cell>
          <cell r="AA168" t="str">
            <v xml:space="preserve"> </v>
          </cell>
          <cell r="AB168">
            <v>0</v>
          </cell>
          <cell r="AC168"/>
          <cell r="AD168">
            <v>0</v>
          </cell>
          <cell r="AF168">
            <v>0</v>
          </cell>
          <cell r="AG168">
            <v>0</v>
          </cell>
          <cell r="AI168">
            <v>0</v>
          </cell>
          <cell r="AJ168" t="str">
            <v xml:space="preserve"> </v>
          </cell>
          <cell r="AK168">
            <v>0</v>
          </cell>
          <cell r="AL168">
            <v>0</v>
          </cell>
        </row>
        <row r="169">
          <cell r="B169">
            <v>342392</v>
          </cell>
          <cell r="C169">
            <v>3</v>
          </cell>
          <cell r="D169">
            <v>5</v>
          </cell>
          <cell r="E169">
            <v>0</v>
          </cell>
          <cell r="F169">
            <v>18101.009999999998</v>
          </cell>
          <cell r="G169">
            <v>1545451</v>
          </cell>
          <cell r="H169">
            <v>0</v>
          </cell>
          <cell r="I169">
            <v>0</v>
          </cell>
          <cell r="J169" t="str">
            <v xml:space="preserve"> </v>
          </cell>
          <cell r="K169">
            <v>0</v>
          </cell>
          <cell r="L169"/>
          <cell r="M169">
            <v>0</v>
          </cell>
          <cell r="N169" t="str">
            <v xml:space="preserve"> </v>
          </cell>
          <cell r="O169">
            <v>0</v>
          </cell>
          <cell r="P169"/>
          <cell r="Q169">
            <v>0</v>
          </cell>
          <cell r="R169">
            <v>0</v>
          </cell>
          <cell r="S169"/>
          <cell r="T169">
            <v>0</v>
          </cell>
          <cell r="U169" t="str">
            <v xml:space="preserve"> </v>
          </cell>
          <cell r="V169">
            <v>0</v>
          </cell>
          <cell r="W169"/>
          <cell r="X169">
            <v>0</v>
          </cell>
          <cell r="Y169">
            <v>0</v>
          </cell>
          <cell r="Z169">
            <v>0</v>
          </cell>
          <cell r="AA169" t="str">
            <v xml:space="preserve"> </v>
          </cell>
          <cell r="AB169">
            <v>0</v>
          </cell>
          <cell r="AC169"/>
          <cell r="AD169">
            <v>0</v>
          </cell>
          <cell r="AF169">
            <v>0</v>
          </cell>
          <cell r="AG169">
            <v>0</v>
          </cell>
          <cell r="AI169">
            <v>0</v>
          </cell>
          <cell r="AJ169" t="str">
            <v xml:space="preserve"> </v>
          </cell>
          <cell r="AK169">
            <v>1545451</v>
          </cell>
          <cell r="AL169">
            <v>1527349.99</v>
          </cell>
        </row>
        <row r="170">
          <cell r="B170">
            <v>481015</v>
          </cell>
          <cell r="C170">
            <v>3</v>
          </cell>
          <cell r="D170">
            <v>5</v>
          </cell>
          <cell r="E170">
            <v>0</v>
          </cell>
          <cell r="F170">
            <v>51528.63</v>
          </cell>
          <cell r="G170">
            <v>733948</v>
          </cell>
          <cell r="H170">
            <v>0</v>
          </cell>
          <cell r="I170">
            <v>0</v>
          </cell>
          <cell r="J170" t="str">
            <v xml:space="preserve"> </v>
          </cell>
          <cell r="K170">
            <v>0</v>
          </cell>
          <cell r="L170"/>
          <cell r="M170">
            <v>0</v>
          </cell>
          <cell r="N170" t="str">
            <v xml:space="preserve"> </v>
          </cell>
          <cell r="O170">
            <v>0</v>
          </cell>
          <cell r="P170"/>
          <cell r="Q170">
            <v>0</v>
          </cell>
          <cell r="R170">
            <v>0</v>
          </cell>
          <cell r="S170"/>
          <cell r="T170">
            <v>0</v>
          </cell>
          <cell r="U170" t="str">
            <v xml:space="preserve"> </v>
          </cell>
          <cell r="V170">
            <v>0</v>
          </cell>
          <cell r="W170"/>
          <cell r="X170">
            <v>0</v>
          </cell>
          <cell r="Y170">
            <v>0</v>
          </cell>
          <cell r="Z170">
            <v>0</v>
          </cell>
          <cell r="AA170" t="str">
            <v xml:space="preserve"> </v>
          </cell>
          <cell r="AB170">
            <v>0</v>
          </cell>
          <cell r="AC170"/>
          <cell r="AD170">
            <v>0</v>
          </cell>
          <cell r="AF170">
            <v>0</v>
          </cell>
          <cell r="AG170">
            <v>0</v>
          </cell>
          <cell r="AI170">
            <v>0</v>
          </cell>
          <cell r="AJ170" t="str">
            <v xml:space="preserve"> </v>
          </cell>
          <cell r="AK170">
            <v>733948</v>
          </cell>
          <cell r="AL170">
            <v>682419.37</v>
          </cell>
        </row>
        <row r="171">
          <cell r="B171">
            <v>364050</v>
          </cell>
          <cell r="C171">
            <v>3</v>
          </cell>
          <cell r="D171">
            <v>5</v>
          </cell>
          <cell r="E171">
            <v>0</v>
          </cell>
          <cell r="F171">
            <v>100748.42</v>
          </cell>
          <cell r="G171">
            <v>540649</v>
          </cell>
          <cell r="H171">
            <v>0</v>
          </cell>
          <cell r="I171">
            <v>0</v>
          </cell>
          <cell r="J171" t="str">
            <v xml:space="preserve"> </v>
          </cell>
          <cell r="K171">
            <v>0</v>
          </cell>
          <cell r="L171"/>
          <cell r="M171">
            <v>0</v>
          </cell>
          <cell r="N171" t="str">
            <v xml:space="preserve"> </v>
          </cell>
          <cell r="O171">
            <v>0</v>
          </cell>
          <cell r="P171"/>
          <cell r="Q171">
            <v>0</v>
          </cell>
          <cell r="R171">
            <v>0</v>
          </cell>
          <cell r="S171"/>
          <cell r="T171">
            <v>0</v>
          </cell>
          <cell r="U171" t="str">
            <v xml:space="preserve"> </v>
          </cell>
          <cell r="V171">
            <v>0</v>
          </cell>
          <cell r="W171"/>
          <cell r="X171">
            <v>0</v>
          </cell>
          <cell r="Y171">
            <v>0</v>
          </cell>
          <cell r="Z171">
            <v>0</v>
          </cell>
          <cell r="AA171" t="str">
            <v xml:space="preserve"> </v>
          </cell>
          <cell r="AB171">
            <v>0</v>
          </cell>
          <cell r="AC171"/>
          <cell r="AD171">
            <v>0</v>
          </cell>
          <cell r="AF171">
            <v>0</v>
          </cell>
          <cell r="AG171">
            <v>0</v>
          </cell>
          <cell r="AI171">
            <v>0</v>
          </cell>
          <cell r="AJ171" t="str">
            <v xml:space="preserve"> </v>
          </cell>
          <cell r="AK171">
            <v>540649</v>
          </cell>
          <cell r="AL171">
            <v>439900.58</v>
          </cell>
        </row>
        <row r="172">
          <cell r="B172">
            <v>104008</v>
          </cell>
          <cell r="C172">
            <v>3</v>
          </cell>
          <cell r="D172">
            <v>5</v>
          </cell>
          <cell r="E172">
            <v>0</v>
          </cell>
          <cell r="F172">
            <v>29427.37</v>
          </cell>
          <cell r="G172">
            <v>888903</v>
          </cell>
          <cell r="H172">
            <v>0</v>
          </cell>
          <cell r="I172">
            <v>0</v>
          </cell>
          <cell r="J172" t="str">
            <v xml:space="preserve"> </v>
          </cell>
          <cell r="K172">
            <v>0</v>
          </cell>
          <cell r="L172"/>
          <cell r="M172">
            <v>0</v>
          </cell>
          <cell r="N172" t="str">
            <v xml:space="preserve"> </v>
          </cell>
          <cell r="O172">
            <v>0</v>
          </cell>
          <cell r="P172"/>
          <cell r="Q172">
            <v>0</v>
          </cell>
          <cell r="R172">
            <v>0</v>
          </cell>
          <cell r="S172"/>
          <cell r="T172">
            <v>0</v>
          </cell>
          <cell r="U172" t="str">
            <v xml:space="preserve"> </v>
          </cell>
          <cell r="V172">
            <v>0</v>
          </cell>
          <cell r="W172"/>
          <cell r="X172">
            <v>0</v>
          </cell>
          <cell r="Y172">
            <v>0</v>
          </cell>
          <cell r="Z172">
            <v>0</v>
          </cell>
          <cell r="AA172" t="str">
            <v xml:space="preserve"> </v>
          </cell>
          <cell r="AB172">
            <v>0</v>
          </cell>
          <cell r="AC172"/>
          <cell r="AD172">
            <v>0</v>
          </cell>
          <cell r="AF172">
            <v>0</v>
          </cell>
          <cell r="AG172">
            <v>0</v>
          </cell>
          <cell r="AI172">
            <v>0</v>
          </cell>
          <cell r="AJ172" t="str">
            <v xml:space="preserve"> </v>
          </cell>
          <cell r="AK172">
            <v>888903</v>
          </cell>
          <cell r="AL172">
            <v>859475.63</v>
          </cell>
        </row>
        <row r="173">
          <cell r="B173">
            <v>190163</v>
          </cell>
          <cell r="C173">
            <v>3</v>
          </cell>
          <cell r="D173">
            <v>5</v>
          </cell>
          <cell r="E173">
            <v>0</v>
          </cell>
          <cell r="F173">
            <v>159804.25</v>
          </cell>
          <cell r="G173">
            <v>1000389</v>
          </cell>
          <cell r="H173">
            <v>0</v>
          </cell>
          <cell r="I173">
            <v>0</v>
          </cell>
          <cell r="J173" t="str">
            <v xml:space="preserve"> </v>
          </cell>
          <cell r="K173">
            <v>0</v>
          </cell>
          <cell r="L173"/>
          <cell r="M173">
            <v>0</v>
          </cell>
          <cell r="N173" t="str">
            <v xml:space="preserve"> </v>
          </cell>
          <cell r="O173">
            <v>0</v>
          </cell>
          <cell r="P173"/>
          <cell r="Q173">
            <v>0</v>
          </cell>
          <cell r="R173">
            <v>0</v>
          </cell>
          <cell r="S173"/>
          <cell r="T173">
            <v>0</v>
          </cell>
          <cell r="U173" t="str">
            <v xml:space="preserve"> </v>
          </cell>
          <cell r="V173">
            <v>0</v>
          </cell>
          <cell r="W173"/>
          <cell r="X173">
            <v>0</v>
          </cell>
          <cell r="Y173">
            <v>0</v>
          </cell>
          <cell r="Z173">
            <v>0</v>
          </cell>
          <cell r="AA173" t="str">
            <v xml:space="preserve"> </v>
          </cell>
          <cell r="AB173">
            <v>0</v>
          </cell>
          <cell r="AC173"/>
          <cell r="AD173">
            <v>0</v>
          </cell>
          <cell r="AF173">
            <v>0</v>
          </cell>
          <cell r="AG173">
            <v>0</v>
          </cell>
          <cell r="AI173">
            <v>0</v>
          </cell>
          <cell r="AJ173" t="str">
            <v xml:space="preserve"> </v>
          </cell>
          <cell r="AK173">
            <v>1000389</v>
          </cell>
          <cell r="AL173">
            <v>840584.75</v>
          </cell>
        </row>
        <row r="174">
          <cell r="B174">
            <v>190184</v>
          </cell>
          <cell r="C174">
            <v>3</v>
          </cell>
          <cell r="D174">
            <v>5</v>
          </cell>
          <cell r="E174">
            <v>0</v>
          </cell>
          <cell r="F174">
            <v>126347.67</v>
          </cell>
          <cell r="G174">
            <v>3494490</v>
          </cell>
          <cell r="H174">
            <v>0</v>
          </cell>
          <cell r="I174">
            <v>0</v>
          </cell>
          <cell r="J174" t="str">
            <v xml:space="preserve"> </v>
          </cell>
          <cell r="K174">
            <v>0</v>
          </cell>
          <cell r="L174"/>
          <cell r="M174">
            <v>0</v>
          </cell>
          <cell r="N174" t="str">
            <v xml:space="preserve"> </v>
          </cell>
          <cell r="O174">
            <v>0</v>
          </cell>
          <cell r="P174"/>
          <cell r="Q174">
            <v>0</v>
          </cell>
          <cell r="R174">
            <v>0</v>
          </cell>
          <cell r="S174"/>
          <cell r="T174">
            <v>0</v>
          </cell>
          <cell r="U174" t="str">
            <v xml:space="preserve"> </v>
          </cell>
          <cell r="V174">
            <v>0</v>
          </cell>
          <cell r="W174"/>
          <cell r="X174">
            <v>0</v>
          </cell>
          <cell r="Y174">
            <v>0</v>
          </cell>
          <cell r="Z174">
            <v>0</v>
          </cell>
          <cell r="AA174" t="str">
            <v xml:space="preserve"> </v>
          </cell>
          <cell r="AB174">
            <v>0</v>
          </cell>
          <cell r="AC174"/>
          <cell r="AD174">
            <v>0</v>
          </cell>
          <cell r="AF174">
            <v>0</v>
          </cell>
          <cell r="AG174">
            <v>0</v>
          </cell>
          <cell r="AI174">
            <v>0</v>
          </cell>
          <cell r="AJ174" t="str">
            <v xml:space="preserve"> </v>
          </cell>
          <cell r="AK174">
            <v>3494490</v>
          </cell>
          <cell r="AL174">
            <v>3368142.33</v>
          </cell>
        </row>
        <row r="175">
          <cell r="B175">
            <v>190317</v>
          </cell>
          <cell r="C175">
            <v>3</v>
          </cell>
          <cell r="D175">
            <v>5</v>
          </cell>
          <cell r="E175">
            <v>0</v>
          </cell>
          <cell r="F175">
            <v>76784.91</v>
          </cell>
          <cell r="G175">
            <v>2519325</v>
          </cell>
          <cell r="H175">
            <v>0</v>
          </cell>
          <cell r="I175">
            <v>0</v>
          </cell>
          <cell r="J175" t="str">
            <v xml:space="preserve"> </v>
          </cell>
          <cell r="K175">
            <v>0</v>
          </cell>
          <cell r="L175"/>
          <cell r="M175">
            <v>0</v>
          </cell>
          <cell r="N175" t="str">
            <v xml:space="preserve"> </v>
          </cell>
          <cell r="O175">
            <v>0</v>
          </cell>
          <cell r="P175"/>
          <cell r="Q175">
            <v>0</v>
          </cell>
          <cell r="R175">
            <v>0</v>
          </cell>
          <cell r="S175"/>
          <cell r="T175">
            <v>0</v>
          </cell>
          <cell r="U175" t="str">
            <v xml:space="preserve"> </v>
          </cell>
          <cell r="V175">
            <v>0</v>
          </cell>
          <cell r="W175"/>
          <cell r="X175">
            <v>0</v>
          </cell>
          <cell r="Y175">
            <v>0</v>
          </cell>
          <cell r="Z175">
            <v>0</v>
          </cell>
          <cell r="AA175" t="str">
            <v xml:space="preserve"> </v>
          </cell>
          <cell r="AB175">
            <v>0</v>
          </cell>
          <cell r="AC175"/>
          <cell r="AD175">
            <v>0</v>
          </cell>
          <cell r="AF175">
            <v>0</v>
          </cell>
          <cell r="AG175">
            <v>0</v>
          </cell>
          <cell r="AI175">
            <v>0</v>
          </cell>
          <cell r="AJ175" t="str">
            <v xml:space="preserve"> </v>
          </cell>
          <cell r="AK175">
            <v>2519325</v>
          </cell>
          <cell r="AL175">
            <v>2442540.09</v>
          </cell>
        </row>
        <row r="176">
          <cell r="B176">
            <v>190150</v>
          </cell>
          <cell r="C176">
            <v>3</v>
          </cell>
          <cell r="D176">
            <v>5</v>
          </cell>
          <cell r="E176">
            <v>0</v>
          </cell>
          <cell r="F176">
            <v>107575.19</v>
          </cell>
          <cell r="G176">
            <v>402226</v>
          </cell>
          <cell r="H176">
            <v>0</v>
          </cell>
          <cell r="I176">
            <v>0</v>
          </cell>
          <cell r="J176" t="str">
            <v xml:space="preserve"> </v>
          </cell>
          <cell r="K176">
            <v>0</v>
          </cell>
          <cell r="L176"/>
          <cell r="M176">
            <v>0</v>
          </cell>
          <cell r="N176" t="str">
            <v xml:space="preserve"> </v>
          </cell>
          <cell r="O176">
            <v>0</v>
          </cell>
          <cell r="P176"/>
          <cell r="Q176">
            <v>0</v>
          </cell>
          <cell r="R176">
            <v>0</v>
          </cell>
          <cell r="S176"/>
          <cell r="T176">
            <v>0</v>
          </cell>
          <cell r="U176" t="str">
            <v xml:space="preserve"> </v>
          </cell>
          <cell r="V176">
            <v>0</v>
          </cell>
          <cell r="W176"/>
          <cell r="X176">
            <v>0</v>
          </cell>
          <cell r="Y176">
            <v>0</v>
          </cell>
          <cell r="Z176">
            <v>0</v>
          </cell>
          <cell r="AA176" t="str">
            <v xml:space="preserve"> </v>
          </cell>
          <cell r="AB176">
            <v>0</v>
          </cell>
          <cell r="AC176"/>
          <cell r="AD176">
            <v>0</v>
          </cell>
          <cell r="AF176">
            <v>0</v>
          </cell>
          <cell r="AG176">
            <v>0</v>
          </cell>
          <cell r="AI176">
            <v>0</v>
          </cell>
          <cell r="AJ176" t="str">
            <v xml:space="preserve"> </v>
          </cell>
          <cell r="AK176">
            <v>402226</v>
          </cell>
          <cell r="AL176">
            <v>294650.81</v>
          </cell>
        </row>
        <row r="177">
          <cell r="B177">
            <v>190605</v>
          </cell>
          <cell r="C177">
            <v>3</v>
          </cell>
          <cell r="D177">
            <v>5</v>
          </cell>
          <cell r="E177">
            <v>0</v>
          </cell>
          <cell r="F177">
            <v>0</v>
          </cell>
          <cell r="G177">
            <v>0</v>
          </cell>
          <cell r="H177">
            <v>0</v>
          </cell>
          <cell r="I177">
            <v>0</v>
          </cell>
          <cell r="J177" t="str">
            <v xml:space="preserve"> </v>
          </cell>
          <cell r="K177">
            <v>0</v>
          </cell>
          <cell r="L177"/>
          <cell r="M177">
            <v>0</v>
          </cell>
          <cell r="N177" t="str">
            <v xml:space="preserve"> </v>
          </cell>
          <cell r="O177">
            <v>0</v>
          </cell>
          <cell r="P177"/>
          <cell r="Q177">
            <v>0</v>
          </cell>
          <cell r="R177">
            <v>0</v>
          </cell>
          <cell r="S177"/>
          <cell r="T177">
            <v>0</v>
          </cell>
          <cell r="U177" t="str">
            <v xml:space="preserve"> </v>
          </cell>
          <cell r="V177">
            <v>0</v>
          </cell>
          <cell r="W177"/>
          <cell r="X177">
            <v>0</v>
          </cell>
          <cell r="Y177">
            <v>0</v>
          </cell>
          <cell r="Z177">
            <v>0</v>
          </cell>
          <cell r="AA177" t="str">
            <v xml:space="preserve"> </v>
          </cell>
          <cell r="AB177">
            <v>0</v>
          </cell>
          <cell r="AC177"/>
          <cell r="AD177">
            <v>0</v>
          </cell>
          <cell r="AF177">
            <v>0</v>
          </cell>
          <cell r="AG177">
            <v>0</v>
          </cell>
          <cell r="AI177">
            <v>0</v>
          </cell>
          <cell r="AJ177" t="str">
            <v xml:space="preserve"> </v>
          </cell>
          <cell r="AK177">
            <v>0</v>
          </cell>
          <cell r="AL177">
            <v>0</v>
          </cell>
        </row>
        <row r="178">
          <cell r="B178">
            <v>484028</v>
          </cell>
          <cell r="C178">
            <v>3</v>
          </cell>
          <cell r="D178">
            <v>5</v>
          </cell>
          <cell r="E178">
            <v>0</v>
          </cell>
          <cell r="F178">
            <v>12004.92</v>
          </cell>
          <cell r="G178">
            <v>1343300</v>
          </cell>
          <cell r="H178">
            <v>0</v>
          </cell>
          <cell r="I178">
            <v>0</v>
          </cell>
          <cell r="J178" t="str">
            <v xml:space="preserve"> </v>
          </cell>
          <cell r="K178">
            <v>0</v>
          </cell>
          <cell r="L178"/>
          <cell r="M178">
            <v>0</v>
          </cell>
          <cell r="N178" t="str">
            <v xml:space="preserve"> </v>
          </cell>
          <cell r="O178">
            <v>0</v>
          </cell>
          <cell r="P178"/>
          <cell r="Q178">
            <v>0</v>
          </cell>
          <cell r="R178">
            <v>0</v>
          </cell>
          <cell r="S178"/>
          <cell r="T178">
            <v>0</v>
          </cell>
          <cell r="U178" t="str">
            <v xml:space="preserve"> </v>
          </cell>
          <cell r="V178">
            <v>0</v>
          </cell>
          <cell r="W178"/>
          <cell r="X178">
            <v>0</v>
          </cell>
          <cell r="Y178">
            <v>0</v>
          </cell>
          <cell r="Z178">
            <v>0</v>
          </cell>
          <cell r="AA178" t="str">
            <v xml:space="preserve"> </v>
          </cell>
          <cell r="AB178">
            <v>0</v>
          </cell>
          <cell r="AC178"/>
          <cell r="AD178">
            <v>0</v>
          </cell>
          <cell r="AF178">
            <v>0</v>
          </cell>
          <cell r="AG178">
            <v>0</v>
          </cell>
          <cell r="AI178">
            <v>0</v>
          </cell>
          <cell r="AJ178" t="str">
            <v xml:space="preserve"> </v>
          </cell>
          <cell r="AK178">
            <v>1343300</v>
          </cell>
          <cell r="AL178">
            <v>1331295.08</v>
          </cell>
        </row>
        <row r="179">
          <cell r="B179">
            <v>100717</v>
          </cell>
          <cell r="C179">
            <v>4</v>
          </cell>
          <cell r="D179">
            <v>2</v>
          </cell>
          <cell r="E179">
            <v>0</v>
          </cell>
          <cell r="F179">
            <v>36337000</v>
          </cell>
          <cell r="G179">
            <v>66280558</v>
          </cell>
          <cell r="H179">
            <v>36337000</v>
          </cell>
          <cell r="I179">
            <v>0</v>
          </cell>
          <cell r="J179" t="str">
            <v xml:space="preserve"> </v>
          </cell>
          <cell r="K179">
            <v>0</v>
          </cell>
          <cell r="L179"/>
          <cell r="M179">
            <v>0</v>
          </cell>
          <cell r="N179" t="str">
            <v xml:space="preserve"> </v>
          </cell>
          <cell r="O179">
            <v>0</v>
          </cell>
          <cell r="P179"/>
          <cell r="Q179">
            <v>0</v>
          </cell>
          <cell r="R179">
            <v>0</v>
          </cell>
          <cell r="S179"/>
          <cell r="T179">
            <v>0</v>
          </cell>
          <cell r="U179" t="str">
            <v xml:space="preserve"> </v>
          </cell>
          <cell r="V179">
            <v>0</v>
          </cell>
          <cell r="W179"/>
          <cell r="X179">
            <v>0</v>
          </cell>
          <cell r="Y179">
            <v>0</v>
          </cell>
          <cell r="Z179">
            <v>0</v>
          </cell>
          <cell r="AA179" t="str">
            <v xml:space="preserve"> </v>
          </cell>
          <cell r="AB179">
            <v>0</v>
          </cell>
          <cell r="AC179"/>
          <cell r="AD179">
            <v>0</v>
          </cell>
          <cell r="AF179">
            <v>0</v>
          </cell>
          <cell r="AG179">
            <v>0</v>
          </cell>
          <cell r="AI179">
            <v>0</v>
          </cell>
          <cell r="AJ179" t="str">
            <v xml:space="preserve"> </v>
          </cell>
          <cell r="AK179">
            <v>66280558</v>
          </cell>
          <cell r="AL179">
            <v>29943558</v>
          </cell>
        </row>
        <row r="180">
          <cell r="B180">
            <v>240942</v>
          </cell>
          <cell r="C180">
            <v>4</v>
          </cell>
          <cell r="D180">
            <v>3</v>
          </cell>
          <cell r="E180">
            <v>0</v>
          </cell>
          <cell r="F180">
            <v>1124431.8799999999</v>
          </cell>
          <cell r="G180">
            <v>16056301</v>
          </cell>
          <cell r="H180">
            <v>1124431.8799999999</v>
          </cell>
          <cell r="I180">
            <v>0</v>
          </cell>
          <cell r="J180" t="str">
            <v xml:space="preserve"> </v>
          </cell>
          <cell r="K180">
            <v>0</v>
          </cell>
          <cell r="L180"/>
          <cell r="M180">
            <v>0</v>
          </cell>
          <cell r="N180" t="str">
            <v xml:space="preserve"> </v>
          </cell>
          <cell r="O180">
            <v>0</v>
          </cell>
          <cell r="P180"/>
          <cell r="Q180">
            <v>0</v>
          </cell>
          <cell r="R180">
            <v>0</v>
          </cell>
          <cell r="S180"/>
          <cell r="T180">
            <v>0</v>
          </cell>
          <cell r="U180" t="str">
            <v xml:space="preserve"> </v>
          </cell>
          <cell r="V180">
            <v>0</v>
          </cell>
          <cell r="W180"/>
          <cell r="X180">
            <v>0</v>
          </cell>
          <cell r="Y180">
            <v>0</v>
          </cell>
          <cell r="Z180">
            <v>0</v>
          </cell>
          <cell r="AA180" t="str">
            <v xml:space="preserve"> </v>
          </cell>
          <cell r="AB180">
            <v>0</v>
          </cell>
          <cell r="AC180"/>
          <cell r="AD180">
            <v>0</v>
          </cell>
          <cell r="AF180">
            <v>0</v>
          </cell>
          <cell r="AG180">
            <v>0</v>
          </cell>
          <cell r="AI180">
            <v>0</v>
          </cell>
          <cell r="AJ180" t="str">
            <v xml:space="preserve"> </v>
          </cell>
          <cell r="AK180">
            <v>16056301</v>
          </cell>
          <cell r="AL180">
            <v>14931869.120000001</v>
          </cell>
        </row>
        <row r="181">
          <cell r="B181">
            <v>490919</v>
          </cell>
          <cell r="C181">
            <v>4</v>
          </cell>
          <cell r="D181">
            <v>3</v>
          </cell>
          <cell r="E181">
            <v>0</v>
          </cell>
          <cell r="F181">
            <v>3791239.85</v>
          </cell>
          <cell r="G181">
            <v>21981436</v>
          </cell>
          <cell r="H181">
            <v>3791239.85</v>
          </cell>
          <cell r="I181">
            <v>0</v>
          </cell>
          <cell r="J181" t="str">
            <v xml:space="preserve"> </v>
          </cell>
          <cell r="K181">
            <v>0</v>
          </cell>
          <cell r="L181"/>
          <cell r="M181">
            <v>0</v>
          </cell>
          <cell r="N181" t="str">
            <v xml:space="preserve"> </v>
          </cell>
          <cell r="O181">
            <v>0</v>
          </cell>
          <cell r="P181"/>
          <cell r="Q181">
            <v>0</v>
          </cell>
          <cell r="R181">
            <v>0</v>
          </cell>
          <cell r="S181"/>
          <cell r="T181">
            <v>0</v>
          </cell>
          <cell r="U181" t="str">
            <v xml:space="preserve"> </v>
          </cell>
          <cell r="V181">
            <v>0</v>
          </cell>
          <cell r="W181"/>
          <cell r="X181">
            <v>0</v>
          </cell>
          <cell r="Y181">
            <v>0</v>
          </cell>
          <cell r="Z181">
            <v>0</v>
          </cell>
          <cell r="AA181" t="str">
            <v xml:space="preserve"> </v>
          </cell>
          <cell r="AB181">
            <v>0</v>
          </cell>
          <cell r="AC181"/>
          <cell r="AD181">
            <v>0</v>
          </cell>
          <cell r="AF181">
            <v>0</v>
          </cell>
          <cell r="AG181">
            <v>0</v>
          </cell>
          <cell r="AI181">
            <v>0</v>
          </cell>
          <cell r="AJ181" t="str">
            <v xml:space="preserve"> </v>
          </cell>
          <cell r="AK181">
            <v>21981436</v>
          </cell>
          <cell r="AL181">
            <v>18190196.149999999</v>
          </cell>
        </row>
        <row r="182">
          <cell r="B182">
            <v>150830</v>
          </cell>
          <cell r="C182">
            <v>5</v>
          </cell>
          <cell r="D182">
            <v>4</v>
          </cell>
          <cell r="E182">
            <v>0</v>
          </cell>
          <cell r="F182">
            <v>7473.75</v>
          </cell>
          <cell r="G182">
            <v>2426261</v>
          </cell>
          <cell r="H182">
            <v>7473.75</v>
          </cell>
          <cell r="I182">
            <v>0</v>
          </cell>
          <cell r="J182" t="str">
            <v xml:space="preserve"> </v>
          </cell>
          <cell r="K182">
            <v>0</v>
          </cell>
          <cell r="L182"/>
          <cell r="M182">
            <v>0</v>
          </cell>
          <cell r="N182" t="str">
            <v xml:space="preserve"> </v>
          </cell>
          <cell r="O182">
            <v>0</v>
          </cell>
          <cell r="P182"/>
          <cell r="Q182">
            <v>0</v>
          </cell>
          <cell r="R182">
            <v>0</v>
          </cell>
          <cell r="S182"/>
          <cell r="T182">
            <v>0</v>
          </cell>
          <cell r="U182" t="str">
            <v xml:space="preserve"> </v>
          </cell>
          <cell r="V182">
            <v>0</v>
          </cell>
          <cell r="W182"/>
          <cell r="X182">
            <v>0</v>
          </cell>
          <cell r="Y182">
            <v>0</v>
          </cell>
          <cell r="Z182">
            <v>0</v>
          </cell>
          <cell r="AA182" t="str">
            <v xml:space="preserve"> </v>
          </cell>
          <cell r="AB182">
            <v>0</v>
          </cell>
          <cell r="AC182"/>
          <cell r="AD182">
            <v>0</v>
          </cell>
          <cell r="AF182">
            <v>0</v>
          </cell>
          <cell r="AG182">
            <v>0</v>
          </cell>
          <cell r="AI182">
            <v>0</v>
          </cell>
          <cell r="AJ182" t="str">
            <v xml:space="preserve"> </v>
          </cell>
          <cell r="AK182">
            <v>2426261</v>
          </cell>
          <cell r="AL182">
            <v>2418787.25</v>
          </cell>
        </row>
        <row r="184">
          <cell r="F184">
            <v>1623348816.200001</v>
          </cell>
          <cell r="G184">
            <v>4348733340</v>
          </cell>
          <cell r="H184">
            <v>1622079622.9700007</v>
          </cell>
          <cell r="I184">
            <v>1271429655.6299999</v>
          </cell>
          <cell r="J184">
            <v>1.0000000000000004</v>
          </cell>
          <cell r="K184">
            <v>115500002</v>
          </cell>
          <cell r="L184">
            <v>0</v>
          </cell>
          <cell r="M184">
            <v>309389821.85999978</v>
          </cell>
          <cell r="N184">
            <v>1.0000000000000009</v>
          </cell>
          <cell r="O184">
            <v>38499992</v>
          </cell>
          <cell r="P184">
            <v>211171.06876374234</v>
          </cell>
          <cell r="Q184">
            <v>5107466</v>
          </cell>
          <cell r="R184">
            <v>5318637</v>
          </cell>
          <cell r="S184">
            <v>0</v>
          </cell>
          <cell r="T184">
            <v>270730544.14000005</v>
          </cell>
          <cell r="U184">
            <v>0.99999999999999956</v>
          </cell>
          <cell r="V184">
            <v>33181363.020000003</v>
          </cell>
          <cell r="W184">
            <v>0</v>
          </cell>
          <cell r="X184">
            <v>0</v>
          </cell>
          <cell r="Y184">
            <v>0</v>
          </cell>
          <cell r="Z184">
            <v>38500000.019999981</v>
          </cell>
          <cell r="AA184">
            <v>1.0000000000000002</v>
          </cell>
          <cell r="AB184">
            <v>38500000.019999981</v>
          </cell>
          <cell r="AC184">
            <v>0</v>
          </cell>
          <cell r="AD184">
            <v>154000002.01999992</v>
          </cell>
          <cell r="AE184">
            <v>0</v>
          </cell>
          <cell r="AF184">
            <v>154000002.01999992</v>
          </cell>
          <cell r="AG184">
            <v>77000001</v>
          </cell>
          <cell r="AH184">
            <v>0</v>
          </cell>
          <cell r="AI184">
            <v>77000001</v>
          </cell>
          <cell r="AJ184">
            <v>58.501358969425297</v>
          </cell>
          <cell r="AK184">
            <v>4348733340</v>
          </cell>
          <cell r="AL184">
            <v>2571384521.7799993</v>
          </cell>
        </row>
      </sheetData>
      <sheetData sheetId="5" refreshError="1"/>
      <sheetData sheetId="6" refreshError="1">
        <row r="31">
          <cell r="B31">
            <v>370673</v>
          </cell>
          <cell r="C31">
            <v>2</v>
          </cell>
          <cell r="D31">
            <v>1</v>
          </cell>
          <cell r="E31" t="str">
            <v>CHILDREN'S (NONPUBLIC)</v>
          </cell>
          <cell r="F31">
            <v>37</v>
          </cell>
          <cell r="G31">
            <v>450</v>
          </cell>
          <cell r="H31">
            <v>450</v>
          </cell>
          <cell r="I31"/>
          <cell r="J31"/>
          <cell r="K31"/>
          <cell r="L31"/>
          <cell r="M31">
            <v>450</v>
          </cell>
        </row>
        <row r="32">
          <cell r="B32">
            <v>204019</v>
          </cell>
          <cell r="C32">
            <v>2</v>
          </cell>
          <cell r="D32">
            <v>1</v>
          </cell>
          <cell r="E32" t="str">
            <v>CHILDREN'S (NONPUBLIC)</v>
          </cell>
          <cell r="F32">
            <v>59</v>
          </cell>
          <cell r="G32">
            <v>450</v>
          </cell>
          <cell r="H32">
            <v>450</v>
          </cell>
          <cell r="I32"/>
          <cell r="J32"/>
          <cell r="K32"/>
          <cell r="L32"/>
          <cell r="M32">
            <v>450</v>
          </cell>
        </row>
        <row r="33">
          <cell r="B33">
            <v>10776</v>
          </cell>
          <cell r="C33">
            <v>2</v>
          </cell>
          <cell r="D33">
            <v>1</v>
          </cell>
          <cell r="E33" t="str">
            <v>CHILDREN'S (NONPUBLIC)</v>
          </cell>
          <cell r="F33">
            <v>39</v>
          </cell>
          <cell r="G33">
            <v>450</v>
          </cell>
          <cell r="H33">
            <v>450</v>
          </cell>
          <cell r="I33"/>
          <cell r="J33"/>
          <cell r="K33"/>
          <cell r="L33"/>
          <cell r="M33">
            <v>450</v>
          </cell>
        </row>
        <row r="34">
          <cell r="B34">
            <v>190170</v>
          </cell>
          <cell r="C34">
            <v>2</v>
          </cell>
          <cell r="D34">
            <v>1</v>
          </cell>
          <cell r="E34" t="str">
            <v>CHILDREN'S (NONPUBLIC)</v>
          </cell>
          <cell r="F34">
            <v>65</v>
          </cell>
          <cell r="G34">
            <v>450</v>
          </cell>
          <cell r="H34">
            <v>450</v>
          </cell>
          <cell r="I34"/>
          <cell r="J34"/>
          <cell r="K34"/>
          <cell r="L34"/>
          <cell r="M34">
            <v>450</v>
          </cell>
        </row>
        <row r="35">
          <cell r="B35">
            <v>300032</v>
          </cell>
          <cell r="C35">
            <v>2</v>
          </cell>
          <cell r="D35">
            <v>1</v>
          </cell>
          <cell r="E35" t="str">
            <v>CHILDREN'S (NONPUBLIC)</v>
          </cell>
          <cell r="F35">
            <v>40</v>
          </cell>
          <cell r="G35">
            <v>450</v>
          </cell>
          <cell r="H35">
            <v>450</v>
          </cell>
          <cell r="I35"/>
          <cell r="J35"/>
          <cell r="K35"/>
          <cell r="L35"/>
          <cell r="M35">
            <v>450</v>
          </cell>
        </row>
        <row r="36">
          <cell r="B36">
            <v>434040</v>
          </cell>
          <cell r="C36">
            <v>2</v>
          </cell>
          <cell r="D36">
            <v>1</v>
          </cell>
          <cell r="E36" t="str">
            <v>CHILDREN'S (NONPUBLIC)</v>
          </cell>
          <cell r="F36">
            <v>25</v>
          </cell>
          <cell r="G36">
            <v>450</v>
          </cell>
          <cell r="H36">
            <v>450</v>
          </cell>
          <cell r="I36"/>
          <cell r="J36"/>
          <cell r="K36"/>
          <cell r="L36"/>
          <cell r="M36">
            <v>450</v>
          </cell>
        </row>
        <row r="37">
          <cell r="B37">
            <v>10846</v>
          </cell>
          <cell r="C37">
            <v>1</v>
          </cell>
          <cell r="D37">
            <v>2</v>
          </cell>
          <cell r="E37" t="str">
            <v>MAJOR TEACHING HOSPITAL</v>
          </cell>
          <cell r="F37">
            <v>100</v>
          </cell>
          <cell r="G37">
            <v>300</v>
          </cell>
          <cell r="H37"/>
          <cell r="I37">
            <v>2060</v>
          </cell>
          <cell r="J37"/>
          <cell r="K37"/>
          <cell r="L37"/>
          <cell r="M37">
            <v>2060</v>
          </cell>
        </row>
        <row r="38">
          <cell r="B38">
            <v>364231</v>
          </cell>
          <cell r="C38">
            <v>1</v>
          </cell>
          <cell r="D38">
            <v>2</v>
          </cell>
          <cell r="E38" t="str">
            <v>MAJOR TEACHING HOSPITAL</v>
          </cell>
          <cell r="F38">
            <v>98</v>
          </cell>
          <cell r="G38">
            <v>300</v>
          </cell>
          <cell r="H38"/>
          <cell r="I38">
            <v>2060</v>
          </cell>
          <cell r="J38"/>
          <cell r="K38"/>
          <cell r="L38"/>
          <cell r="M38">
            <v>2060</v>
          </cell>
        </row>
        <row r="39">
          <cell r="B39">
            <v>100717</v>
          </cell>
          <cell r="C39">
            <v>4</v>
          </cell>
          <cell r="D39">
            <v>2</v>
          </cell>
          <cell r="E39" t="str">
            <v>MAJOR TEACHING HOSPITAL</v>
          </cell>
          <cell r="F39">
            <v>36</v>
          </cell>
          <cell r="G39">
            <v>300</v>
          </cell>
          <cell r="H39"/>
          <cell r="I39">
            <v>900</v>
          </cell>
          <cell r="J39"/>
          <cell r="K39"/>
          <cell r="L39"/>
          <cell r="M39">
            <v>900</v>
          </cell>
        </row>
        <row r="40">
          <cell r="B40">
            <v>150736</v>
          </cell>
          <cell r="C40">
            <v>1</v>
          </cell>
          <cell r="D40">
            <v>2</v>
          </cell>
          <cell r="E40" t="str">
            <v>MAJOR TEACHING HOSPITAL</v>
          </cell>
          <cell r="F40">
            <v>92</v>
          </cell>
          <cell r="G40">
            <v>300</v>
          </cell>
          <cell r="H40"/>
          <cell r="I40">
            <v>2060</v>
          </cell>
          <cell r="J40"/>
          <cell r="K40"/>
          <cell r="L40"/>
          <cell r="M40">
            <v>2060</v>
          </cell>
        </row>
        <row r="41">
          <cell r="B41">
            <v>191227</v>
          </cell>
          <cell r="C41">
            <v>1</v>
          </cell>
          <cell r="D41">
            <v>2</v>
          </cell>
          <cell r="E41" t="str">
            <v>MAJOR TEACHING HOSPITAL</v>
          </cell>
          <cell r="F41">
            <v>100</v>
          </cell>
          <cell r="G41">
            <v>300</v>
          </cell>
          <cell r="H41"/>
          <cell r="I41">
            <v>2060</v>
          </cell>
          <cell r="J41"/>
          <cell r="K41"/>
          <cell r="L41"/>
          <cell r="M41">
            <v>2060</v>
          </cell>
        </row>
        <row r="42">
          <cell r="B42">
            <v>191230</v>
          </cell>
          <cell r="C42">
            <v>1</v>
          </cell>
          <cell r="D42">
            <v>2</v>
          </cell>
          <cell r="E42" t="str">
            <v>MAJOR TEACHING HOSPITAL</v>
          </cell>
          <cell r="F42">
            <v>100</v>
          </cell>
          <cell r="G42">
            <v>300</v>
          </cell>
          <cell r="H42"/>
          <cell r="I42">
            <v>2060</v>
          </cell>
          <cell r="J42"/>
          <cell r="K42"/>
          <cell r="L42"/>
          <cell r="M42">
            <v>2060</v>
          </cell>
        </row>
        <row r="43">
          <cell r="B43">
            <v>191231</v>
          </cell>
          <cell r="C43">
            <v>1</v>
          </cell>
          <cell r="D43">
            <v>2</v>
          </cell>
          <cell r="E43" t="str">
            <v>MAJOR TEACHING HOSPITAL</v>
          </cell>
          <cell r="F43">
            <v>100</v>
          </cell>
          <cell r="G43">
            <v>300</v>
          </cell>
          <cell r="H43"/>
          <cell r="I43">
            <v>2060</v>
          </cell>
          <cell r="J43"/>
          <cell r="K43"/>
          <cell r="L43"/>
          <cell r="M43">
            <v>2060</v>
          </cell>
        </row>
        <row r="44">
          <cell r="B44">
            <v>191228</v>
          </cell>
          <cell r="C44">
            <v>1</v>
          </cell>
          <cell r="D44">
            <v>2</v>
          </cell>
          <cell r="E44" t="str">
            <v>MAJOR TEACHING HOSPITAL</v>
          </cell>
          <cell r="F44">
            <v>100</v>
          </cell>
          <cell r="G44">
            <v>300</v>
          </cell>
          <cell r="H44"/>
          <cell r="I44">
            <v>2060</v>
          </cell>
          <cell r="J44"/>
          <cell r="K44"/>
          <cell r="L44"/>
          <cell r="M44">
            <v>2060</v>
          </cell>
        </row>
        <row r="45">
          <cell r="B45">
            <v>361246</v>
          </cell>
          <cell r="C45">
            <v>3</v>
          </cell>
          <cell r="D45">
            <v>2</v>
          </cell>
          <cell r="E45" t="str">
            <v>MAJOR TEACHING HOSPITAL</v>
          </cell>
          <cell r="F45">
            <v>29</v>
          </cell>
          <cell r="G45">
            <v>300</v>
          </cell>
          <cell r="H45"/>
          <cell r="I45">
            <v>450</v>
          </cell>
          <cell r="J45"/>
          <cell r="K45"/>
          <cell r="L45"/>
          <cell r="M45">
            <v>450</v>
          </cell>
        </row>
        <row r="46">
          <cell r="B46">
            <v>334487</v>
          </cell>
          <cell r="C46">
            <v>1</v>
          </cell>
          <cell r="D46">
            <v>2</v>
          </cell>
          <cell r="E46" t="str">
            <v>MAJOR TEACHING HOSPITAL</v>
          </cell>
          <cell r="F46">
            <v>87</v>
          </cell>
          <cell r="G46">
            <v>300</v>
          </cell>
          <cell r="H46"/>
          <cell r="I46">
            <v>2060</v>
          </cell>
          <cell r="J46"/>
          <cell r="K46"/>
          <cell r="L46"/>
          <cell r="M46">
            <v>2060</v>
          </cell>
        </row>
        <row r="47">
          <cell r="B47">
            <v>380939</v>
          </cell>
          <cell r="C47">
            <v>1</v>
          </cell>
          <cell r="D47">
            <v>2</v>
          </cell>
          <cell r="E47" t="str">
            <v>MAJOR TEACHING HOSPITAL</v>
          </cell>
          <cell r="F47">
            <v>91</v>
          </cell>
          <cell r="G47">
            <v>300</v>
          </cell>
          <cell r="H47"/>
          <cell r="I47">
            <v>2060</v>
          </cell>
          <cell r="J47"/>
          <cell r="K47"/>
          <cell r="L47"/>
          <cell r="M47">
            <v>2060</v>
          </cell>
        </row>
        <row r="48">
          <cell r="B48">
            <v>430883</v>
          </cell>
          <cell r="C48">
            <v>1</v>
          </cell>
          <cell r="D48">
            <v>2</v>
          </cell>
          <cell r="E48" t="str">
            <v>MAJOR TEACHING HOSPITAL</v>
          </cell>
          <cell r="F48">
            <v>86</v>
          </cell>
          <cell r="G48">
            <v>300</v>
          </cell>
          <cell r="H48"/>
          <cell r="I48">
            <v>2060</v>
          </cell>
          <cell r="J48"/>
          <cell r="K48"/>
          <cell r="L48"/>
          <cell r="M48">
            <v>2060</v>
          </cell>
        </row>
        <row r="49">
          <cell r="B49">
            <v>370744</v>
          </cell>
          <cell r="C49">
            <v>3</v>
          </cell>
          <cell r="D49">
            <v>2</v>
          </cell>
          <cell r="E49" t="str">
            <v>MAJOR TEACHING HOSPITAL</v>
          </cell>
          <cell r="F49">
            <v>31</v>
          </cell>
          <cell r="G49">
            <v>300</v>
          </cell>
          <cell r="H49"/>
          <cell r="I49">
            <v>590</v>
          </cell>
          <cell r="J49"/>
          <cell r="K49"/>
          <cell r="L49"/>
          <cell r="M49">
            <v>590</v>
          </cell>
        </row>
        <row r="50">
          <cell r="B50">
            <v>341006</v>
          </cell>
          <cell r="C50">
            <v>1</v>
          </cell>
          <cell r="D50">
            <v>2</v>
          </cell>
          <cell r="E50" t="str">
            <v>MAJOR TEACHING HOSPITAL</v>
          </cell>
          <cell r="F50">
            <v>37</v>
          </cell>
          <cell r="G50">
            <v>300</v>
          </cell>
          <cell r="H50"/>
          <cell r="I50">
            <v>950</v>
          </cell>
          <cell r="J50"/>
          <cell r="K50"/>
          <cell r="L50"/>
          <cell r="M50">
            <v>950</v>
          </cell>
        </row>
        <row r="51">
          <cell r="B51">
            <v>301279</v>
          </cell>
          <cell r="C51">
            <v>1</v>
          </cell>
          <cell r="D51">
            <v>2</v>
          </cell>
          <cell r="E51" t="str">
            <v>MAJOR TEACHING HOSPITAL</v>
          </cell>
          <cell r="F51">
            <v>55</v>
          </cell>
          <cell r="G51">
            <v>300</v>
          </cell>
          <cell r="H51"/>
          <cell r="I51">
            <v>1630</v>
          </cell>
          <cell r="J51"/>
          <cell r="K51"/>
          <cell r="L51"/>
          <cell r="M51">
            <v>1630</v>
          </cell>
        </row>
        <row r="52">
          <cell r="B52">
            <v>370782</v>
          </cell>
          <cell r="C52">
            <v>1</v>
          </cell>
          <cell r="D52">
            <v>2</v>
          </cell>
          <cell r="E52" t="str">
            <v>MAJOR TEACHING HOSPITAL</v>
          </cell>
          <cell r="F52">
            <v>48</v>
          </cell>
          <cell r="G52">
            <v>300</v>
          </cell>
          <cell r="H52"/>
          <cell r="I52">
            <v>1420</v>
          </cell>
          <cell r="J52"/>
          <cell r="K52"/>
          <cell r="L52"/>
          <cell r="M52">
            <v>1420</v>
          </cell>
        </row>
        <row r="53">
          <cell r="B53">
            <v>190878</v>
          </cell>
          <cell r="C53">
            <v>3</v>
          </cell>
          <cell r="D53">
            <v>2</v>
          </cell>
          <cell r="E53" t="str">
            <v>MAJOR TEACHING HOSPITAL</v>
          </cell>
          <cell r="F53">
            <v>41</v>
          </cell>
          <cell r="G53">
            <v>300</v>
          </cell>
          <cell r="H53"/>
          <cell r="I53">
            <v>1150</v>
          </cell>
          <cell r="J53"/>
          <cell r="K53"/>
          <cell r="L53"/>
          <cell r="M53">
            <v>1150</v>
          </cell>
        </row>
        <row r="54">
          <cell r="B54">
            <v>190017</v>
          </cell>
          <cell r="C54">
            <v>3</v>
          </cell>
          <cell r="D54">
            <v>3</v>
          </cell>
          <cell r="E54" t="str">
            <v>EMERGENCY SERVICES HOSPITAL</v>
          </cell>
          <cell r="F54">
            <v>36</v>
          </cell>
          <cell r="G54">
            <v>300</v>
          </cell>
          <cell r="H54"/>
          <cell r="I54"/>
          <cell r="J54">
            <v>435</v>
          </cell>
          <cell r="K54"/>
          <cell r="L54"/>
          <cell r="M54">
            <v>435</v>
          </cell>
        </row>
        <row r="55">
          <cell r="B55">
            <v>301097</v>
          </cell>
          <cell r="C55">
            <v>3</v>
          </cell>
          <cell r="D55">
            <v>3</v>
          </cell>
          <cell r="E55" t="str">
            <v>EMERGENCY SERVICES HOSPITAL</v>
          </cell>
          <cell r="F55">
            <v>25</v>
          </cell>
          <cell r="G55">
            <v>300</v>
          </cell>
          <cell r="H55"/>
          <cell r="I55"/>
          <cell r="J55">
            <v>40</v>
          </cell>
          <cell r="K55"/>
          <cell r="L55"/>
          <cell r="M55">
            <v>300</v>
          </cell>
        </row>
        <row r="56">
          <cell r="B56">
            <v>190034</v>
          </cell>
          <cell r="C56">
            <v>1</v>
          </cell>
          <cell r="D56">
            <v>3</v>
          </cell>
          <cell r="E56" t="str">
            <v>EMERGENCY SERVICES HOSPITAL</v>
          </cell>
          <cell r="F56">
            <v>32</v>
          </cell>
          <cell r="G56">
            <v>300</v>
          </cell>
          <cell r="H56"/>
          <cell r="I56"/>
          <cell r="J56">
            <v>305</v>
          </cell>
          <cell r="K56"/>
          <cell r="L56"/>
          <cell r="M56">
            <v>305</v>
          </cell>
        </row>
        <row r="57">
          <cell r="B57">
            <v>190066</v>
          </cell>
          <cell r="C57">
            <v>3</v>
          </cell>
          <cell r="D57">
            <v>3</v>
          </cell>
          <cell r="E57" t="str">
            <v>EMERGENCY SERVICES HOSPITAL</v>
          </cell>
          <cell r="F57">
            <v>38</v>
          </cell>
          <cell r="G57">
            <v>300</v>
          </cell>
          <cell r="H57"/>
          <cell r="I57"/>
          <cell r="J57">
            <v>495</v>
          </cell>
          <cell r="K57"/>
          <cell r="L57"/>
          <cell r="M57">
            <v>495</v>
          </cell>
        </row>
        <row r="58">
          <cell r="B58">
            <v>190081</v>
          </cell>
          <cell r="C58">
            <v>3</v>
          </cell>
          <cell r="D58">
            <v>3</v>
          </cell>
          <cell r="E58" t="str">
            <v>EMERGENCY SERVICES HOSPITAL</v>
          </cell>
          <cell r="F58">
            <v>25</v>
          </cell>
          <cell r="G58">
            <v>300</v>
          </cell>
          <cell r="H58"/>
          <cell r="I58"/>
          <cell r="J58">
            <v>40</v>
          </cell>
          <cell r="K58"/>
          <cell r="L58"/>
          <cell r="M58">
            <v>300</v>
          </cell>
        </row>
        <row r="59">
          <cell r="B59">
            <v>190125</v>
          </cell>
          <cell r="C59">
            <v>3</v>
          </cell>
          <cell r="D59">
            <v>3</v>
          </cell>
          <cell r="E59" t="str">
            <v>EMERGENCY SERVICES HOSPITAL</v>
          </cell>
          <cell r="F59">
            <v>57</v>
          </cell>
          <cell r="G59">
            <v>300</v>
          </cell>
          <cell r="H59"/>
          <cell r="I59"/>
          <cell r="J59">
            <v>935</v>
          </cell>
          <cell r="K59"/>
          <cell r="L59"/>
          <cell r="M59">
            <v>935</v>
          </cell>
        </row>
        <row r="60">
          <cell r="B60">
            <v>160787</v>
          </cell>
          <cell r="C60">
            <v>3</v>
          </cell>
          <cell r="D60">
            <v>3</v>
          </cell>
          <cell r="E60" t="str">
            <v>EMERGENCY SERVICES HOSPITAL</v>
          </cell>
          <cell r="F60">
            <v>54</v>
          </cell>
          <cell r="G60">
            <v>300</v>
          </cell>
          <cell r="H60"/>
          <cell r="I60"/>
          <cell r="J60">
            <v>875</v>
          </cell>
          <cell r="K60"/>
          <cell r="L60"/>
          <cell r="M60">
            <v>875</v>
          </cell>
        </row>
        <row r="61">
          <cell r="B61">
            <v>304113</v>
          </cell>
          <cell r="C61">
            <v>3</v>
          </cell>
          <cell r="D61">
            <v>3</v>
          </cell>
          <cell r="E61" t="str">
            <v>EMERGENCY SERVICES HOSPITAL</v>
          </cell>
          <cell r="F61">
            <v>28</v>
          </cell>
          <cell r="G61">
            <v>300</v>
          </cell>
          <cell r="H61"/>
          <cell r="I61"/>
          <cell r="J61">
            <v>160</v>
          </cell>
          <cell r="K61"/>
          <cell r="L61"/>
          <cell r="M61">
            <v>300</v>
          </cell>
        </row>
        <row r="62">
          <cell r="B62">
            <v>190636</v>
          </cell>
          <cell r="C62">
            <v>3</v>
          </cell>
          <cell r="D62">
            <v>3</v>
          </cell>
          <cell r="E62" t="str">
            <v>EMERGENCY SERVICES HOSPITAL</v>
          </cell>
          <cell r="F62">
            <v>25</v>
          </cell>
          <cell r="G62">
            <v>300</v>
          </cell>
          <cell r="H62"/>
          <cell r="I62"/>
          <cell r="J62">
            <v>40</v>
          </cell>
          <cell r="K62"/>
          <cell r="L62"/>
          <cell r="M62">
            <v>300</v>
          </cell>
        </row>
        <row r="63">
          <cell r="B63">
            <v>190766</v>
          </cell>
          <cell r="C63">
            <v>3</v>
          </cell>
          <cell r="D63">
            <v>3</v>
          </cell>
          <cell r="E63" t="str">
            <v>EMERGENCY SERVICES HOSPITAL</v>
          </cell>
          <cell r="F63">
            <v>26</v>
          </cell>
          <cell r="G63">
            <v>300</v>
          </cell>
          <cell r="H63"/>
          <cell r="I63"/>
          <cell r="J63">
            <v>80</v>
          </cell>
          <cell r="K63"/>
          <cell r="L63"/>
          <cell r="M63">
            <v>300</v>
          </cell>
        </row>
        <row r="64">
          <cell r="B64">
            <v>301258</v>
          </cell>
          <cell r="C64">
            <v>3</v>
          </cell>
          <cell r="D64">
            <v>3</v>
          </cell>
          <cell r="E64" t="str">
            <v>EMERGENCY SERVICES HOSPITAL</v>
          </cell>
          <cell r="F64">
            <v>96</v>
          </cell>
          <cell r="G64">
            <v>300</v>
          </cell>
          <cell r="H64"/>
          <cell r="I64"/>
          <cell r="J64">
            <v>1315</v>
          </cell>
          <cell r="K64"/>
          <cell r="L64"/>
          <cell r="M64">
            <v>1315</v>
          </cell>
        </row>
        <row r="65">
          <cell r="B65">
            <v>361323</v>
          </cell>
          <cell r="C65">
            <v>3</v>
          </cell>
          <cell r="D65">
            <v>3</v>
          </cell>
          <cell r="E65" t="str">
            <v>EMERGENCY SERVICES HOSPITAL</v>
          </cell>
          <cell r="F65">
            <v>60</v>
          </cell>
          <cell r="G65">
            <v>300</v>
          </cell>
          <cell r="H65"/>
          <cell r="I65"/>
          <cell r="J65">
            <v>995</v>
          </cell>
          <cell r="K65"/>
          <cell r="L65"/>
          <cell r="M65">
            <v>995</v>
          </cell>
        </row>
        <row r="66">
          <cell r="B66">
            <v>70924</v>
          </cell>
          <cell r="C66">
            <v>1</v>
          </cell>
          <cell r="D66">
            <v>3</v>
          </cell>
          <cell r="E66" t="str">
            <v>EMERGENCY SERVICES HOSPITAL</v>
          </cell>
          <cell r="F66">
            <v>85</v>
          </cell>
          <cell r="G66">
            <v>300</v>
          </cell>
          <cell r="H66"/>
          <cell r="I66"/>
          <cell r="J66">
            <v>1315</v>
          </cell>
          <cell r="K66"/>
          <cell r="L66"/>
          <cell r="M66">
            <v>1315</v>
          </cell>
        </row>
        <row r="67">
          <cell r="B67">
            <v>190230</v>
          </cell>
          <cell r="C67">
            <v>3</v>
          </cell>
          <cell r="D67">
            <v>3</v>
          </cell>
          <cell r="E67" t="str">
            <v>EMERGENCY SERVICES HOSPITAL</v>
          </cell>
          <cell r="F67">
            <v>26</v>
          </cell>
          <cell r="G67">
            <v>300</v>
          </cell>
          <cell r="H67"/>
          <cell r="I67"/>
          <cell r="J67">
            <v>80</v>
          </cell>
          <cell r="K67"/>
          <cell r="L67"/>
          <cell r="M67">
            <v>300</v>
          </cell>
        </row>
        <row r="68">
          <cell r="B68">
            <v>150706</v>
          </cell>
          <cell r="C68">
            <v>3</v>
          </cell>
          <cell r="D68">
            <v>3</v>
          </cell>
          <cell r="E68" t="str">
            <v>EMERGENCY SERVICES HOSPITAL</v>
          </cell>
          <cell r="F68">
            <v>44</v>
          </cell>
          <cell r="G68">
            <v>300</v>
          </cell>
          <cell r="H68"/>
          <cell r="I68"/>
          <cell r="J68">
            <v>675</v>
          </cell>
          <cell r="K68"/>
          <cell r="L68"/>
          <cell r="M68">
            <v>675</v>
          </cell>
        </row>
        <row r="69">
          <cell r="B69">
            <v>500852</v>
          </cell>
          <cell r="C69">
            <v>3</v>
          </cell>
          <cell r="D69">
            <v>3</v>
          </cell>
          <cell r="E69" t="str">
            <v>EMERGENCY SERVICES HOSPITAL</v>
          </cell>
          <cell r="F69">
            <v>31</v>
          </cell>
          <cell r="G69">
            <v>300</v>
          </cell>
          <cell r="H69"/>
          <cell r="I69"/>
          <cell r="J69">
            <v>270</v>
          </cell>
          <cell r="K69"/>
          <cell r="L69"/>
          <cell r="M69">
            <v>300</v>
          </cell>
        </row>
        <row r="70">
          <cell r="B70">
            <v>190256</v>
          </cell>
          <cell r="C70">
            <v>3</v>
          </cell>
          <cell r="D70">
            <v>3</v>
          </cell>
          <cell r="E70" t="str">
            <v>EMERGENCY SERVICES HOSPITAL</v>
          </cell>
          <cell r="F70">
            <v>51</v>
          </cell>
          <cell r="G70">
            <v>300</v>
          </cell>
          <cell r="H70"/>
          <cell r="I70"/>
          <cell r="J70">
            <v>815</v>
          </cell>
          <cell r="K70"/>
          <cell r="L70"/>
          <cell r="M70">
            <v>815</v>
          </cell>
        </row>
        <row r="71">
          <cell r="B71">
            <v>190328</v>
          </cell>
          <cell r="C71">
            <v>3</v>
          </cell>
          <cell r="D71">
            <v>3</v>
          </cell>
          <cell r="E71" t="str">
            <v>EMERGENCY SERVICES HOSPITAL</v>
          </cell>
          <cell r="F71">
            <v>40</v>
          </cell>
          <cell r="G71">
            <v>300</v>
          </cell>
          <cell r="H71"/>
          <cell r="I71"/>
          <cell r="J71">
            <v>555</v>
          </cell>
          <cell r="K71"/>
          <cell r="L71"/>
          <cell r="M71">
            <v>555</v>
          </cell>
        </row>
        <row r="72">
          <cell r="B72">
            <v>130699</v>
          </cell>
          <cell r="C72">
            <v>1</v>
          </cell>
          <cell r="D72">
            <v>3</v>
          </cell>
          <cell r="E72" t="str">
            <v>EMERGENCY SERVICES HOSPITAL</v>
          </cell>
          <cell r="F72">
            <v>48</v>
          </cell>
          <cell r="G72">
            <v>300</v>
          </cell>
          <cell r="H72"/>
          <cell r="I72"/>
          <cell r="J72">
            <v>755</v>
          </cell>
          <cell r="K72"/>
          <cell r="L72"/>
          <cell r="M72">
            <v>755</v>
          </cell>
        </row>
        <row r="73">
          <cell r="B73">
            <v>301175</v>
          </cell>
          <cell r="C73">
            <v>3</v>
          </cell>
          <cell r="D73">
            <v>3</v>
          </cell>
          <cell r="E73" t="str">
            <v>EMERGENCY SERVICES HOSPITAL</v>
          </cell>
          <cell r="F73">
            <v>32</v>
          </cell>
          <cell r="G73">
            <v>300</v>
          </cell>
          <cell r="H73"/>
          <cell r="I73"/>
          <cell r="J73">
            <v>305</v>
          </cell>
          <cell r="K73"/>
          <cell r="L73"/>
          <cell r="M73">
            <v>305</v>
          </cell>
        </row>
        <row r="74">
          <cell r="B74">
            <v>301283</v>
          </cell>
          <cell r="C74">
            <v>3</v>
          </cell>
          <cell r="D74">
            <v>3</v>
          </cell>
          <cell r="E74" t="str">
            <v>EMERGENCY SERVICES HOSPITAL</v>
          </cell>
          <cell r="F74">
            <v>85</v>
          </cell>
          <cell r="G74">
            <v>300</v>
          </cell>
          <cell r="H74"/>
          <cell r="I74"/>
          <cell r="J74">
            <v>1315</v>
          </cell>
          <cell r="K74"/>
          <cell r="L74"/>
          <cell r="M74">
            <v>1315</v>
          </cell>
        </row>
        <row r="75">
          <cell r="B75">
            <v>190315</v>
          </cell>
          <cell r="C75">
            <v>3</v>
          </cell>
          <cell r="D75">
            <v>3</v>
          </cell>
          <cell r="E75" t="str">
            <v>EMERGENCY SERVICES HOSPITAL</v>
          </cell>
          <cell r="F75">
            <v>36</v>
          </cell>
          <cell r="G75">
            <v>300</v>
          </cell>
          <cell r="H75"/>
          <cell r="I75"/>
          <cell r="J75">
            <v>435</v>
          </cell>
          <cell r="K75"/>
          <cell r="L75"/>
          <cell r="M75">
            <v>435</v>
          </cell>
        </row>
        <row r="76">
          <cell r="B76">
            <v>270777</v>
          </cell>
          <cell r="C76">
            <v>3</v>
          </cell>
          <cell r="D76">
            <v>3</v>
          </cell>
          <cell r="E76" t="str">
            <v>EMERGENCY SERVICES HOSPITAL</v>
          </cell>
          <cell r="F76">
            <v>29</v>
          </cell>
          <cell r="G76">
            <v>300</v>
          </cell>
          <cell r="H76"/>
          <cell r="I76"/>
          <cell r="J76">
            <v>200</v>
          </cell>
          <cell r="K76"/>
          <cell r="L76"/>
          <cell r="M76">
            <v>300</v>
          </cell>
        </row>
        <row r="77">
          <cell r="B77">
            <v>190352</v>
          </cell>
          <cell r="C77">
            <v>3</v>
          </cell>
          <cell r="D77">
            <v>3</v>
          </cell>
          <cell r="E77" t="str">
            <v>EMERGENCY SERVICES HOSPITAL</v>
          </cell>
          <cell r="F77">
            <v>47</v>
          </cell>
          <cell r="G77">
            <v>300</v>
          </cell>
          <cell r="H77"/>
          <cell r="I77"/>
          <cell r="J77">
            <v>735</v>
          </cell>
          <cell r="K77"/>
          <cell r="L77"/>
          <cell r="M77">
            <v>735</v>
          </cell>
        </row>
        <row r="78">
          <cell r="B78">
            <v>362041</v>
          </cell>
          <cell r="C78">
            <v>1</v>
          </cell>
          <cell r="D78">
            <v>3</v>
          </cell>
          <cell r="E78" t="str">
            <v>EMERGENCY SERVICES HOSPITAL</v>
          </cell>
          <cell r="F78">
            <v>35</v>
          </cell>
          <cell r="G78">
            <v>300</v>
          </cell>
          <cell r="H78"/>
          <cell r="I78"/>
          <cell r="J78">
            <v>405</v>
          </cell>
          <cell r="K78"/>
          <cell r="L78"/>
          <cell r="M78">
            <v>405</v>
          </cell>
        </row>
        <row r="79">
          <cell r="B79">
            <v>331216</v>
          </cell>
          <cell r="C79">
            <v>3</v>
          </cell>
          <cell r="D79">
            <v>3</v>
          </cell>
          <cell r="E79" t="str">
            <v>EMERGENCY SERVICES HOSPITAL</v>
          </cell>
          <cell r="F79">
            <v>37</v>
          </cell>
          <cell r="G79">
            <v>300</v>
          </cell>
          <cell r="H79"/>
          <cell r="I79"/>
          <cell r="J79">
            <v>465</v>
          </cell>
          <cell r="K79"/>
          <cell r="L79"/>
          <cell r="M79">
            <v>465</v>
          </cell>
        </row>
        <row r="80">
          <cell r="B80">
            <v>190521</v>
          </cell>
          <cell r="C80">
            <v>3</v>
          </cell>
          <cell r="D80">
            <v>3</v>
          </cell>
          <cell r="E80" t="str">
            <v>EMERGENCY SERVICES HOSPITAL</v>
          </cell>
          <cell r="F80">
            <v>42</v>
          </cell>
          <cell r="G80">
            <v>300</v>
          </cell>
          <cell r="H80"/>
          <cell r="I80"/>
          <cell r="J80">
            <v>615</v>
          </cell>
          <cell r="K80"/>
          <cell r="L80"/>
          <cell r="M80">
            <v>615</v>
          </cell>
        </row>
        <row r="81">
          <cell r="B81">
            <v>240942</v>
          </cell>
          <cell r="C81">
            <v>4</v>
          </cell>
          <cell r="D81">
            <v>3</v>
          </cell>
          <cell r="E81" t="str">
            <v>EMERGENCY SERVICES HOSPITAL</v>
          </cell>
          <cell r="F81">
            <v>28</v>
          </cell>
          <cell r="G81">
            <v>300</v>
          </cell>
          <cell r="H81"/>
          <cell r="I81"/>
          <cell r="J81">
            <v>160</v>
          </cell>
          <cell r="K81"/>
          <cell r="L81"/>
          <cell r="M81">
            <v>300</v>
          </cell>
        </row>
        <row r="82">
          <cell r="B82">
            <v>340951</v>
          </cell>
          <cell r="C82">
            <v>3</v>
          </cell>
          <cell r="D82">
            <v>3</v>
          </cell>
          <cell r="E82" t="str">
            <v>EMERGENCY SERVICES HOSPITAL</v>
          </cell>
          <cell r="F82">
            <v>25</v>
          </cell>
          <cell r="G82">
            <v>300</v>
          </cell>
          <cell r="H82"/>
          <cell r="I82"/>
          <cell r="J82">
            <v>40</v>
          </cell>
          <cell r="K82"/>
          <cell r="L82"/>
          <cell r="M82">
            <v>300</v>
          </cell>
        </row>
        <row r="83">
          <cell r="B83">
            <v>190524</v>
          </cell>
          <cell r="C83">
            <v>3</v>
          </cell>
          <cell r="D83">
            <v>3</v>
          </cell>
          <cell r="E83" t="str">
            <v>EMERGENCY SERVICES HOSPITAL</v>
          </cell>
          <cell r="F83">
            <v>46</v>
          </cell>
          <cell r="G83">
            <v>300</v>
          </cell>
          <cell r="H83"/>
          <cell r="I83"/>
          <cell r="J83">
            <v>715</v>
          </cell>
          <cell r="K83"/>
          <cell r="L83"/>
          <cell r="M83">
            <v>715</v>
          </cell>
        </row>
        <row r="84">
          <cell r="B84">
            <v>190547</v>
          </cell>
          <cell r="C84">
            <v>3</v>
          </cell>
          <cell r="D84">
            <v>3</v>
          </cell>
          <cell r="E84" t="str">
            <v>EMERGENCY SERVICES HOSPITAL</v>
          </cell>
          <cell r="F84">
            <v>41</v>
          </cell>
          <cell r="G84">
            <v>300</v>
          </cell>
          <cell r="H84"/>
          <cell r="I84"/>
          <cell r="J84">
            <v>585</v>
          </cell>
          <cell r="K84"/>
          <cell r="L84"/>
          <cell r="M84">
            <v>585</v>
          </cell>
        </row>
        <row r="85">
          <cell r="B85">
            <v>334048</v>
          </cell>
          <cell r="C85">
            <v>1</v>
          </cell>
          <cell r="D85">
            <v>3</v>
          </cell>
          <cell r="E85" t="str">
            <v>EMERGENCY SERVICES HOSPITAL</v>
          </cell>
          <cell r="F85">
            <v>35</v>
          </cell>
          <cell r="G85">
            <v>300</v>
          </cell>
          <cell r="H85"/>
          <cell r="I85"/>
          <cell r="J85">
            <v>405</v>
          </cell>
          <cell r="K85"/>
          <cell r="L85"/>
          <cell r="M85">
            <v>405</v>
          </cell>
        </row>
        <row r="86">
          <cell r="B86">
            <v>274043</v>
          </cell>
          <cell r="C86">
            <v>1</v>
          </cell>
          <cell r="D86">
            <v>3</v>
          </cell>
          <cell r="E86" t="str">
            <v>EMERGENCY SERVICES HOSPITAL</v>
          </cell>
          <cell r="F86">
            <v>68</v>
          </cell>
          <cell r="G86">
            <v>300</v>
          </cell>
          <cell r="H86"/>
          <cell r="I86"/>
          <cell r="J86">
            <v>1135</v>
          </cell>
          <cell r="K86"/>
          <cell r="L86"/>
          <cell r="M86">
            <v>1135</v>
          </cell>
        </row>
        <row r="87">
          <cell r="B87">
            <v>190810</v>
          </cell>
          <cell r="C87">
            <v>3</v>
          </cell>
          <cell r="D87">
            <v>3</v>
          </cell>
          <cell r="E87" t="str">
            <v>EMERGENCY SERVICES HOSPITAL</v>
          </cell>
          <cell r="F87">
            <v>33</v>
          </cell>
          <cell r="G87">
            <v>300</v>
          </cell>
          <cell r="H87"/>
          <cell r="I87"/>
          <cell r="J87">
            <v>340</v>
          </cell>
          <cell r="K87"/>
          <cell r="L87"/>
          <cell r="M87">
            <v>340</v>
          </cell>
        </row>
        <row r="88">
          <cell r="B88">
            <v>500967</v>
          </cell>
          <cell r="C88">
            <v>1</v>
          </cell>
          <cell r="D88">
            <v>3</v>
          </cell>
          <cell r="E88" t="str">
            <v>EMERGENCY SERVICES HOSPITAL</v>
          </cell>
          <cell r="F88">
            <v>28</v>
          </cell>
          <cell r="G88">
            <v>300</v>
          </cell>
          <cell r="H88"/>
          <cell r="I88"/>
          <cell r="J88">
            <v>160</v>
          </cell>
          <cell r="K88"/>
          <cell r="L88"/>
          <cell r="M88">
            <v>300</v>
          </cell>
        </row>
        <row r="89">
          <cell r="B89">
            <v>190587</v>
          </cell>
          <cell r="C89">
            <v>3</v>
          </cell>
          <cell r="D89">
            <v>3</v>
          </cell>
          <cell r="E89" t="str">
            <v>EMERGENCY SERVICES HOSPITAL</v>
          </cell>
          <cell r="F89">
            <v>27</v>
          </cell>
          <cell r="G89">
            <v>300</v>
          </cell>
          <cell r="H89"/>
          <cell r="I89"/>
          <cell r="J89">
            <v>120</v>
          </cell>
          <cell r="K89"/>
          <cell r="L89"/>
          <cell r="M89">
            <v>300</v>
          </cell>
        </row>
        <row r="90">
          <cell r="B90">
            <v>190696</v>
          </cell>
          <cell r="C90">
            <v>3</v>
          </cell>
          <cell r="D90">
            <v>3</v>
          </cell>
          <cell r="E90" t="str">
            <v>EMERGENCY SERVICES HOSPITAL</v>
          </cell>
          <cell r="F90">
            <v>62</v>
          </cell>
          <cell r="G90">
            <v>300</v>
          </cell>
          <cell r="H90"/>
          <cell r="I90"/>
          <cell r="J90">
            <v>1035</v>
          </cell>
          <cell r="K90"/>
          <cell r="L90"/>
          <cell r="M90">
            <v>1035</v>
          </cell>
        </row>
        <row r="91">
          <cell r="B91">
            <v>370759</v>
          </cell>
          <cell r="C91">
            <v>3</v>
          </cell>
          <cell r="D91">
            <v>3</v>
          </cell>
          <cell r="E91" t="str">
            <v>EMERGENCY SERVICES HOSPITAL</v>
          </cell>
          <cell r="F91">
            <v>39</v>
          </cell>
          <cell r="G91">
            <v>300</v>
          </cell>
          <cell r="H91"/>
          <cell r="I91"/>
          <cell r="J91">
            <v>525</v>
          </cell>
          <cell r="K91"/>
          <cell r="L91"/>
          <cell r="M91">
            <v>525</v>
          </cell>
        </row>
        <row r="92">
          <cell r="B92">
            <v>331293</v>
          </cell>
          <cell r="C92">
            <v>3</v>
          </cell>
          <cell r="D92">
            <v>3</v>
          </cell>
          <cell r="E92" t="str">
            <v>EMERGENCY SERVICES HOSPITAL</v>
          </cell>
          <cell r="F92">
            <v>27</v>
          </cell>
          <cell r="G92">
            <v>300</v>
          </cell>
          <cell r="H92"/>
          <cell r="I92"/>
          <cell r="J92">
            <v>120</v>
          </cell>
          <cell r="K92"/>
          <cell r="L92"/>
          <cell r="M92">
            <v>300</v>
          </cell>
        </row>
        <row r="93">
          <cell r="B93">
            <v>130760</v>
          </cell>
          <cell r="C93">
            <v>1</v>
          </cell>
          <cell r="D93">
            <v>3</v>
          </cell>
          <cell r="E93" t="str">
            <v>EMERGENCY SERVICES HOSPITAL</v>
          </cell>
          <cell r="F93">
            <v>29</v>
          </cell>
          <cell r="G93">
            <v>300</v>
          </cell>
          <cell r="H93"/>
          <cell r="I93"/>
          <cell r="J93">
            <v>200</v>
          </cell>
          <cell r="K93"/>
          <cell r="L93"/>
          <cell r="M93">
            <v>300</v>
          </cell>
        </row>
        <row r="94">
          <cell r="B94">
            <v>190630</v>
          </cell>
          <cell r="C94">
            <v>3</v>
          </cell>
          <cell r="D94">
            <v>3</v>
          </cell>
          <cell r="E94" t="str">
            <v>EMERGENCY SERVICES HOSPITAL</v>
          </cell>
          <cell r="F94">
            <v>27</v>
          </cell>
          <cell r="G94">
            <v>300</v>
          </cell>
          <cell r="H94"/>
          <cell r="I94"/>
          <cell r="J94">
            <v>120</v>
          </cell>
          <cell r="K94"/>
          <cell r="L94"/>
          <cell r="M94">
            <v>300</v>
          </cell>
        </row>
        <row r="95">
          <cell r="B95">
            <v>190382</v>
          </cell>
          <cell r="C95">
            <v>3</v>
          </cell>
          <cell r="D95">
            <v>3</v>
          </cell>
          <cell r="E95" t="str">
            <v>EMERGENCY SERVICES HOSPITAL</v>
          </cell>
          <cell r="F95">
            <v>57</v>
          </cell>
          <cell r="G95">
            <v>300</v>
          </cell>
          <cell r="H95"/>
          <cell r="I95"/>
          <cell r="J95">
            <v>935</v>
          </cell>
          <cell r="K95"/>
          <cell r="L95"/>
          <cell r="M95">
            <v>935</v>
          </cell>
        </row>
        <row r="96">
          <cell r="B96">
            <v>171049</v>
          </cell>
          <cell r="C96">
            <v>3</v>
          </cell>
          <cell r="D96">
            <v>3</v>
          </cell>
          <cell r="E96" t="str">
            <v>EMERGENCY SERVICES HOSPITAL</v>
          </cell>
          <cell r="F96">
            <v>32</v>
          </cell>
          <cell r="G96">
            <v>300</v>
          </cell>
          <cell r="H96"/>
          <cell r="I96"/>
          <cell r="J96">
            <v>305</v>
          </cell>
          <cell r="K96"/>
          <cell r="L96"/>
          <cell r="M96">
            <v>305</v>
          </cell>
        </row>
        <row r="97">
          <cell r="B97">
            <v>430705</v>
          </cell>
          <cell r="C97">
            <v>3</v>
          </cell>
          <cell r="D97">
            <v>3</v>
          </cell>
          <cell r="E97" t="str">
            <v>EMERGENCY SERVICES HOSPITAL</v>
          </cell>
          <cell r="F97">
            <v>34</v>
          </cell>
          <cell r="G97">
            <v>300</v>
          </cell>
          <cell r="H97"/>
          <cell r="I97"/>
          <cell r="J97">
            <v>375</v>
          </cell>
          <cell r="K97"/>
          <cell r="L97"/>
          <cell r="M97">
            <v>375</v>
          </cell>
        </row>
        <row r="98">
          <cell r="B98">
            <v>190366</v>
          </cell>
          <cell r="C98">
            <v>3</v>
          </cell>
          <cell r="D98">
            <v>3</v>
          </cell>
          <cell r="E98" t="str">
            <v>EMERGENCY SERVICES HOSPITAL</v>
          </cell>
          <cell r="F98">
            <v>37</v>
          </cell>
          <cell r="G98">
            <v>300</v>
          </cell>
          <cell r="H98"/>
          <cell r="I98"/>
          <cell r="J98">
            <v>465</v>
          </cell>
          <cell r="K98"/>
          <cell r="L98"/>
          <cell r="M98">
            <v>465</v>
          </cell>
        </row>
        <row r="99">
          <cell r="B99">
            <v>190673</v>
          </cell>
          <cell r="C99">
            <v>3</v>
          </cell>
          <cell r="D99">
            <v>3</v>
          </cell>
          <cell r="E99" t="str">
            <v>EMERGENCY SERVICES HOSPITAL</v>
          </cell>
          <cell r="F99">
            <v>27</v>
          </cell>
          <cell r="G99">
            <v>300</v>
          </cell>
          <cell r="H99"/>
          <cell r="I99"/>
          <cell r="J99">
            <v>120</v>
          </cell>
          <cell r="K99"/>
          <cell r="L99"/>
          <cell r="M99">
            <v>300</v>
          </cell>
        </row>
        <row r="100">
          <cell r="B100">
            <v>391010</v>
          </cell>
          <cell r="C100">
            <v>1</v>
          </cell>
          <cell r="D100">
            <v>3</v>
          </cell>
          <cell r="E100" t="str">
            <v>EMERGENCY SERVICES HOSPITAL</v>
          </cell>
          <cell r="F100">
            <v>89</v>
          </cell>
          <cell r="G100">
            <v>300</v>
          </cell>
          <cell r="H100"/>
          <cell r="I100"/>
          <cell r="J100">
            <v>1315</v>
          </cell>
          <cell r="K100"/>
          <cell r="L100"/>
          <cell r="M100">
            <v>1315</v>
          </cell>
        </row>
        <row r="101">
          <cell r="B101">
            <v>400511</v>
          </cell>
          <cell r="C101">
            <v>1</v>
          </cell>
          <cell r="D101">
            <v>3</v>
          </cell>
          <cell r="E101" t="str">
            <v>EMERGENCY SERVICES HOSPITAL</v>
          </cell>
          <cell r="F101">
            <v>65</v>
          </cell>
          <cell r="G101">
            <v>300</v>
          </cell>
          <cell r="H101"/>
          <cell r="I101"/>
          <cell r="J101">
            <v>1090</v>
          </cell>
          <cell r="K101"/>
          <cell r="L101"/>
          <cell r="M101">
            <v>1090</v>
          </cell>
        </row>
        <row r="102">
          <cell r="B102">
            <v>410782</v>
          </cell>
          <cell r="C102">
            <v>1</v>
          </cell>
          <cell r="D102">
            <v>3</v>
          </cell>
          <cell r="E102" t="str">
            <v>EMERGENCY SERVICES HOSPITAL</v>
          </cell>
          <cell r="F102">
            <v>87</v>
          </cell>
          <cell r="G102">
            <v>300</v>
          </cell>
          <cell r="H102"/>
          <cell r="I102"/>
          <cell r="J102">
            <v>1315</v>
          </cell>
          <cell r="K102"/>
          <cell r="L102"/>
          <cell r="M102">
            <v>1315</v>
          </cell>
        </row>
        <row r="103">
          <cell r="B103">
            <v>190680</v>
          </cell>
          <cell r="C103">
            <v>3</v>
          </cell>
          <cell r="D103">
            <v>3</v>
          </cell>
          <cell r="E103" t="str">
            <v>EMERGENCY SERVICES HOSPITAL</v>
          </cell>
          <cell r="F103">
            <v>38</v>
          </cell>
          <cell r="G103">
            <v>300</v>
          </cell>
          <cell r="H103"/>
          <cell r="I103"/>
          <cell r="J103">
            <v>495</v>
          </cell>
          <cell r="K103"/>
          <cell r="L103"/>
          <cell r="M103">
            <v>495</v>
          </cell>
        </row>
        <row r="104">
          <cell r="B104">
            <v>190685</v>
          </cell>
          <cell r="C104">
            <v>3</v>
          </cell>
          <cell r="D104">
            <v>3</v>
          </cell>
          <cell r="E104" t="str">
            <v>EMERGENCY SERVICES HOSPITAL</v>
          </cell>
          <cell r="F104">
            <v>37</v>
          </cell>
          <cell r="G104">
            <v>300</v>
          </cell>
          <cell r="H104"/>
          <cell r="I104"/>
          <cell r="J104">
            <v>465</v>
          </cell>
          <cell r="K104"/>
          <cell r="L104"/>
          <cell r="M104">
            <v>465</v>
          </cell>
        </row>
        <row r="105">
          <cell r="B105">
            <v>190691</v>
          </cell>
          <cell r="C105">
            <v>3</v>
          </cell>
          <cell r="D105">
            <v>3</v>
          </cell>
          <cell r="E105" t="str">
            <v>EMERGENCY SERVICES HOSPITAL</v>
          </cell>
          <cell r="F105">
            <v>34</v>
          </cell>
          <cell r="G105">
            <v>300</v>
          </cell>
          <cell r="H105"/>
          <cell r="I105"/>
          <cell r="J105">
            <v>375</v>
          </cell>
          <cell r="K105"/>
          <cell r="L105"/>
          <cell r="M105">
            <v>375</v>
          </cell>
        </row>
        <row r="106">
          <cell r="B106">
            <v>370658</v>
          </cell>
          <cell r="C106">
            <v>3</v>
          </cell>
          <cell r="D106">
            <v>3</v>
          </cell>
          <cell r="E106" t="str">
            <v>EMERGENCY SERVICES HOSPITAL</v>
          </cell>
          <cell r="F106">
            <v>40</v>
          </cell>
          <cell r="G106">
            <v>300</v>
          </cell>
          <cell r="H106"/>
          <cell r="I106"/>
          <cell r="J106">
            <v>555</v>
          </cell>
          <cell r="K106"/>
          <cell r="L106"/>
          <cell r="M106">
            <v>555</v>
          </cell>
        </row>
        <row r="107">
          <cell r="B107">
            <v>370689</v>
          </cell>
          <cell r="C107">
            <v>3</v>
          </cell>
          <cell r="D107">
            <v>3</v>
          </cell>
          <cell r="E107" t="str">
            <v>EMERGENCY SERVICES HOSPITAL</v>
          </cell>
          <cell r="F107">
            <v>41</v>
          </cell>
          <cell r="G107">
            <v>300</v>
          </cell>
          <cell r="H107"/>
          <cell r="I107"/>
          <cell r="J107">
            <v>585</v>
          </cell>
          <cell r="K107"/>
          <cell r="L107"/>
          <cell r="M107">
            <v>585</v>
          </cell>
        </row>
        <row r="108">
          <cell r="B108">
            <v>394009</v>
          </cell>
          <cell r="C108">
            <v>3</v>
          </cell>
          <cell r="D108">
            <v>3</v>
          </cell>
          <cell r="E108" t="str">
            <v>EMERGENCY SERVICES HOSPITAL</v>
          </cell>
          <cell r="F108">
            <v>40</v>
          </cell>
          <cell r="G108">
            <v>300</v>
          </cell>
          <cell r="H108"/>
          <cell r="I108"/>
          <cell r="J108">
            <v>555</v>
          </cell>
          <cell r="K108"/>
          <cell r="L108"/>
          <cell r="M108">
            <v>555</v>
          </cell>
        </row>
        <row r="109">
          <cell r="B109">
            <v>190754</v>
          </cell>
          <cell r="C109">
            <v>3</v>
          </cell>
          <cell r="D109">
            <v>3</v>
          </cell>
          <cell r="E109" t="str">
            <v>EMERGENCY SERVICES HOSPITAL</v>
          </cell>
          <cell r="F109">
            <v>59</v>
          </cell>
          <cell r="G109">
            <v>300</v>
          </cell>
          <cell r="H109"/>
          <cell r="I109"/>
          <cell r="J109">
            <v>975</v>
          </cell>
          <cell r="K109"/>
          <cell r="L109"/>
          <cell r="M109">
            <v>975</v>
          </cell>
        </row>
        <row r="110">
          <cell r="B110">
            <v>380964</v>
          </cell>
          <cell r="C110">
            <v>3</v>
          </cell>
          <cell r="D110">
            <v>3</v>
          </cell>
          <cell r="E110" t="str">
            <v>EMERGENCY SERVICES HOSPITAL</v>
          </cell>
          <cell r="F110">
            <v>34</v>
          </cell>
          <cell r="G110">
            <v>300</v>
          </cell>
          <cell r="H110"/>
          <cell r="I110"/>
          <cell r="J110">
            <v>375</v>
          </cell>
          <cell r="K110"/>
          <cell r="L110"/>
          <cell r="M110">
            <v>375</v>
          </cell>
        </row>
        <row r="111">
          <cell r="B111">
            <v>190053</v>
          </cell>
          <cell r="C111">
            <v>3</v>
          </cell>
          <cell r="D111">
            <v>3</v>
          </cell>
          <cell r="E111" t="str">
            <v>EMERGENCY SERVICES HOSPITAL</v>
          </cell>
          <cell r="F111">
            <v>28</v>
          </cell>
          <cell r="G111">
            <v>300</v>
          </cell>
          <cell r="H111"/>
          <cell r="I111"/>
          <cell r="J111">
            <v>160</v>
          </cell>
          <cell r="K111"/>
          <cell r="L111"/>
          <cell r="M111">
            <v>300</v>
          </cell>
        </row>
        <row r="112">
          <cell r="B112">
            <v>10967</v>
          </cell>
          <cell r="C112">
            <v>3</v>
          </cell>
          <cell r="D112">
            <v>3</v>
          </cell>
          <cell r="E112" t="str">
            <v>EMERGENCY SERVICES HOSPITAL</v>
          </cell>
          <cell r="F112">
            <v>25</v>
          </cell>
          <cell r="G112">
            <v>300</v>
          </cell>
          <cell r="H112"/>
          <cell r="I112"/>
          <cell r="J112">
            <v>40</v>
          </cell>
          <cell r="K112"/>
          <cell r="L112"/>
          <cell r="M112">
            <v>300</v>
          </cell>
        </row>
        <row r="113">
          <cell r="B113">
            <v>190599</v>
          </cell>
          <cell r="C113">
            <v>3</v>
          </cell>
          <cell r="D113">
            <v>3</v>
          </cell>
          <cell r="E113" t="str">
            <v>EMERGENCY SERVICES HOSPITAL</v>
          </cell>
          <cell r="F113">
            <v>70</v>
          </cell>
          <cell r="G113">
            <v>300</v>
          </cell>
          <cell r="H113"/>
          <cell r="I113"/>
          <cell r="J113">
            <v>1165</v>
          </cell>
          <cell r="K113"/>
          <cell r="L113"/>
          <cell r="M113">
            <v>1165</v>
          </cell>
        </row>
        <row r="114">
          <cell r="B114">
            <v>490919</v>
          </cell>
          <cell r="C114">
            <v>4</v>
          </cell>
          <cell r="D114">
            <v>3</v>
          </cell>
          <cell r="E114" t="str">
            <v>EMERGENCY SERVICES HOSPITAL</v>
          </cell>
          <cell r="F114">
            <v>45</v>
          </cell>
          <cell r="G114">
            <v>300</v>
          </cell>
          <cell r="H114"/>
          <cell r="I114"/>
          <cell r="J114">
            <v>695</v>
          </cell>
          <cell r="K114"/>
          <cell r="L114"/>
          <cell r="M114">
            <v>695</v>
          </cell>
        </row>
        <row r="115">
          <cell r="B115">
            <v>481094</v>
          </cell>
          <cell r="C115">
            <v>3</v>
          </cell>
          <cell r="D115">
            <v>3</v>
          </cell>
          <cell r="E115" t="str">
            <v>EMERGENCY SERVICES HOSPITAL</v>
          </cell>
          <cell r="F115">
            <v>29</v>
          </cell>
          <cell r="G115">
            <v>300</v>
          </cell>
          <cell r="H115"/>
          <cell r="I115"/>
          <cell r="J115">
            <v>200</v>
          </cell>
          <cell r="K115"/>
          <cell r="L115"/>
          <cell r="M115">
            <v>300</v>
          </cell>
        </row>
        <row r="116">
          <cell r="B116">
            <v>540816</v>
          </cell>
          <cell r="C116">
            <v>1</v>
          </cell>
          <cell r="D116">
            <v>3</v>
          </cell>
          <cell r="E116" t="str">
            <v>EMERGENCY SERVICES HOSPITAL</v>
          </cell>
          <cell r="F116">
            <v>29</v>
          </cell>
          <cell r="G116">
            <v>300</v>
          </cell>
          <cell r="H116"/>
          <cell r="I116"/>
          <cell r="J116">
            <v>200</v>
          </cell>
          <cell r="K116"/>
          <cell r="L116"/>
          <cell r="M116">
            <v>300</v>
          </cell>
        </row>
        <row r="117">
          <cell r="B117">
            <v>551061</v>
          </cell>
          <cell r="C117">
            <v>1</v>
          </cell>
          <cell r="D117">
            <v>3</v>
          </cell>
          <cell r="E117" t="str">
            <v>EMERGENCY SERVICES HOSPITAL</v>
          </cell>
          <cell r="F117">
            <v>36</v>
          </cell>
          <cell r="G117">
            <v>300</v>
          </cell>
          <cell r="H117"/>
          <cell r="I117"/>
          <cell r="J117">
            <v>435</v>
          </cell>
          <cell r="K117"/>
          <cell r="L117"/>
          <cell r="M117">
            <v>435</v>
          </cell>
        </row>
        <row r="118">
          <cell r="B118">
            <v>332172</v>
          </cell>
          <cell r="C118">
            <v>3</v>
          </cell>
          <cell r="D118">
            <v>3</v>
          </cell>
          <cell r="E118" t="str">
            <v>EMERGENCY SERVICES HOSPITAL</v>
          </cell>
          <cell r="F118">
            <v>28</v>
          </cell>
          <cell r="G118">
            <v>300</v>
          </cell>
          <cell r="H118"/>
          <cell r="I118"/>
          <cell r="J118">
            <v>160</v>
          </cell>
          <cell r="K118"/>
          <cell r="L118"/>
          <cell r="M118">
            <v>300</v>
          </cell>
        </row>
        <row r="119">
          <cell r="B119">
            <v>190812</v>
          </cell>
          <cell r="C119">
            <v>3</v>
          </cell>
          <cell r="D119">
            <v>3</v>
          </cell>
          <cell r="E119" t="str">
            <v>EMERGENCY SERVICES HOSPITAL</v>
          </cell>
          <cell r="F119">
            <v>39</v>
          </cell>
          <cell r="G119">
            <v>300</v>
          </cell>
          <cell r="H119"/>
          <cell r="I119"/>
          <cell r="J119">
            <v>525</v>
          </cell>
          <cell r="K119"/>
          <cell r="L119"/>
          <cell r="M119">
            <v>525</v>
          </cell>
        </row>
        <row r="120">
          <cell r="B120">
            <v>560481</v>
          </cell>
          <cell r="C120">
            <v>1</v>
          </cell>
          <cell r="D120">
            <v>3</v>
          </cell>
          <cell r="E120" t="str">
            <v>EMERGENCY SERVICES HOSPITAL</v>
          </cell>
          <cell r="F120">
            <v>83</v>
          </cell>
          <cell r="G120">
            <v>300</v>
          </cell>
          <cell r="H120"/>
          <cell r="I120"/>
          <cell r="J120">
            <v>1315</v>
          </cell>
          <cell r="K120"/>
          <cell r="L120"/>
          <cell r="M120">
            <v>1315</v>
          </cell>
        </row>
        <row r="121">
          <cell r="B121">
            <v>361370</v>
          </cell>
          <cell r="C121">
            <v>3</v>
          </cell>
          <cell r="D121">
            <v>3</v>
          </cell>
          <cell r="E121" t="str">
            <v>EMERGENCY SERVICES HOSPITAL</v>
          </cell>
          <cell r="F121">
            <v>30</v>
          </cell>
          <cell r="G121">
            <v>300</v>
          </cell>
          <cell r="H121"/>
          <cell r="I121"/>
          <cell r="J121">
            <v>235</v>
          </cell>
          <cell r="K121"/>
          <cell r="L121"/>
          <cell r="M121">
            <v>300</v>
          </cell>
        </row>
        <row r="122">
          <cell r="B122">
            <v>370787</v>
          </cell>
          <cell r="C122">
            <v>3</v>
          </cell>
          <cell r="D122">
            <v>3</v>
          </cell>
          <cell r="E122" t="str">
            <v>EMERGENCY SERVICES HOSPITAL</v>
          </cell>
          <cell r="F122">
            <v>68</v>
          </cell>
          <cell r="G122">
            <v>300</v>
          </cell>
          <cell r="H122"/>
          <cell r="I122"/>
          <cell r="J122">
            <v>1135</v>
          </cell>
          <cell r="K122"/>
          <cell r="L122"/>
          <cell r="M122">
            <v>1135</v>
          </cell>
        </row>
        <row r="123">
          <cell r="B123">
            <v>444013</v>
          </cell>
          <cell r="C123">
            <v>3</v>
          </cell>
          <cell r="D123">
            <v>3</v>
          </cell>
          <cell r="E123" t="str">
            <v>EMERGENCY SERVICES HOSPITAL</v>
          </cell>
          <cell r="F123">
            <v>28</v>
          </cell>
          <cell r="G123">
            <v>300</v>
          </cell>
          <cell r="H123"/>
          <cell r="I123"/>
          <cell r="J123">
            <v>160</v>
          </cell>
          <cell r="K123"/>
          <cell r="L123"/>
          <cell r="M123">
            <v>300</v>
          </cell>
        </row>
        <row r="124">
          <cell r="B124">
            <v>301188</v>
          </cell>
          <cell r="C124">
            <v>3</v>
          </cell>
          <cell r="D124">
            <v>3</v>
          </cell>
          <cell r="E124" t="str">
            <v>EMERGENCY SERVICES HOSPITAL</v>
          </cell>
          <cell r="F124">
            <v>39</v>
          </cell>
          <cell r="G124">
            <v>300</v>
          </cell>
          <cell r="H124"/>
          <cell r="I124"/>
          <cell r="J124">
            <v>525</v>
          </cell>
          <cell r="K124"/>
          <cell r="L124"/>
          <cell r="M124">
            <v>525</v>
          </cell>
        </row>
        <row r="125">
          <cell r="B125">
            <v>301566</v>
          </cell>
          <cell r="C125">
            <v>3</v>
          </cell>
          <cell r="D125">
            <v>3</v>
          </cell>
          <cell r="E125" t="str">
            <v>EMERGENCY SERVICES HOSPITAL</v>
          </cell>
          <cell r="F125">
            <v>36</v>
          </cell>
          <cell r="G125">
            <v>300</v>
          </cell>
          <cell r="H125"/>
          <cell r="I125"/>
          <cell r="J125">
            <v>435</v>
          </cell>
          <cell r="K125"/>
          <cell r="L125"/>
          <cell r="M125">
            <v>435</v>
          </cell>
        </row>
        <row r="126">
          <cell r="B126">
            <v>190045</v>
          </cell>
          <cell r="C126">
            <v>3</v>
          </cell>
          <cell r="D126">
            <v>4</v>
          </cell>
          <cell r="E126" t="str">
            <v>HOSPITAL W/O EMERGENCY ROOM</v>
          </cell>
          <cell r="F126">
            <v>52</v>
          </cell>
          <cell r="G126">
            <v>100</v>
          </cell>
          <cell r="H126"/>
          <cell r="I126"/>
          <cell r="J126"/>
          <cell r="K126">
            <v>835</v>
          </cell>
          <cell r="L126"/>
          <cell r="M126">
            <v>835</v>
          </cell>
        </row>
        <row r="127">
          <cell r="B127">
            <v>190661</v>
          </cell>
          <cell r="C127">
            <v>3</v>
          </cell>
          <cell r="D127">
            <v>4</v>
          </cell>
          <cell r="E127" t="str">
            <v>HOSPITAL W/O EMERGENCY ROOM</v>
          </cell>
          <cell r="F127">
            <v>41</v>
          </cell>
          <cell r="G127">
            <v>100</v>
          </cell>
          <cell r="H127"/>
          <cell r="I127"/>
          <cell r="J127"/>
          <cell r="K127">
            <v>585</v>
          </cell>
          <cell r="L127"/>
          <cell r="M127">
            <v>585</v>
          </cell>
        </row>
        <row r="128">
          <cell r="B128">
            <v>190176</v>
          </cell>
          <cell r="C128">
            <v>3</v>
          </cell>
          <cell r="D128">
            <v>4</v>
          </cell>
          <cell r="E128" t="str">
            <v>HOSPITAL W/O EMERGENCY ROOM</v>
          </cell>
          <cell r="F128">
            <v>25</v>
          </cell>
          <cell r="G128">
            <v>100</v>
          </cell>
          <cell r="H128"/>
          <cell r="I128"/>
          <cell r="J128"/>
          <cell r="K128">
            <v>40</v>
          </cell>
          <cell r="L128"/>
          <cell r="M128">
            <v>100</v>
          </cell>
        </row>
        <row r="129">
          <cell r="B129">
            <v>100697</v>
          </cell>
          <cell r="C129">
            <v>1</v>
          </cell>
          <cell r="D129">
            <v>4</v>
          </cell>
          <cell r="E129" t="str">
            <v>HOSPITAL W/O EMERGENCY ROOM</v>
          </cell>
          <cell r="F129">
            <v>49</v>
          </cell>
          <cell r="G129">
            <v>100</v>
          </cell>
          <cell r="H129"/>
          <cell r="I129"/>
          <cell r="J129"/>
          <cell r="K129">
            <v>775</v>
          </cell>
          <cell r="L129"/>
          <cell r="M129">
            <v>775</v>
          </cell>
        </row>
        <row r="130">
          <cell r="B130">
            <v>301155</v>
          </cell>
          <cell r="C130">
            <v>3</v>
          </cell>
          <cell r="D130">
            <v>4</v>
          </cell>
          <cell r="E130" t="str">
            <v>HOSPITAL W/O EMERGENCY ROOM</v>
          </cell>
          <cell r="F130">
            <v>33</v>
          </cell>
          <cell r="G130">
            <v>100</v>
          </cell>
          <cell r="H130"/>
          <cell r="I130"/>
          <cell r="J130"/>
          <cell r="K130">
            <v>340</v>
          </cell>
          <cell r="L130"/>
          <cell r="M130">
            <v>340</v>
          </cell>
        </row>
        <row r="131">
          <cell r="B131">
            <v>190197</v>
          </cell>
          <cell r="C131">
            <v>3</v>
          </cell>
          <cell r="D131">
            <v>4</v>
          </cell>
          <cell r="E131" t="str">
            <v>HOSPITAL W/O EMERGENCY ROOM</v>
          </cell>
          <cell r="F131">
            <v>79</v>
          </cell>
          <cell r="G131">
            <v>100</v>
          </cell>
          <cell r="H131"/>
          <cell r="I131"/>
          <cell r="J131"/>
          <cell r="K131">
            <v>1300</v>
          </cell>
          <cell r="L131"/>
          <cell r="M131">
            <v>1300</v>
          </cell>
        </row>
        <row r="132">
          <cell r="B132">
            <v>190857</v>
          </cell>
          <cell r="C132">
            <v>3</v>
          </cell>
          <cell r="D132">
            <v>4</v>
          </cell>
          <cell r="E132" t="str">
            <v>HOSPITAL W/O EMERGENCY ROOM</v>
          </cell>
          <cell r="F132">
            <v>44</v>
          </cell>
          <cell r="G132">
            <v>100</v>
          </cell>
          <cell r="H132"/>
          <cell r="I132"/>
          <cell r="J132"/>
          <cell r="K132">
            <v>675</v>
          </cell>
          <cell r="L132"/>
          <cell r="M132">
            <v>675</v>
          </cell>
        </row>
        <row r="133">
          <cell r="B133">
            <v>240853</v>
          </cell>
          <cell r="C133">
            <v>3</v>
          </cell>
          <cell r="D133">
            <v>4</v>
          </cell>
          <cell r="E133" t="str">
            <v>HOSPITAL W/O EMERGENCY ROOM</v>
          </cell>
          <cell r="F133">
            <v>43</v>
          </cell>
          <cell r="G133">
            <v>100</v>
          </cell>
          <cell r="H133"/>
          <cell r="I133"/>
          <cell r="J133"/>
          <cell r="K133">
            <v>645</v>
          </cell>
          <cell r="L133"/>
          <cell r="M133">
            <v>645</v>
          </cell>
        </row>
        <row r="134">
          <cell r="B134">
            <v>150775</v>
          </cell>
          <cell r="C134">
            <v>3</v>
          </cell>
          <cell r="D134">
            <v>4</v>
          </cell>
          <cell r="E134" t="str">
            <v>HOSPITAL W/O EMERGENCY ROOM</v>
          </cell>
          <cell r="F134">
            <v>61</v>
          </cell>
          <cell r="G134">
            <v>100</v>
          </cell>
          <cell r="H134"/>
          <cell r="I134"/>
          <cell r="J134"/>
          <cell r="K134">
            <v>1015</v>
          </cell>
          <cell r="L134"/>
          <cell r="M134">
            <v>1015</v>
          </cell>
        </row>
        <row r="135">
          <cell r="B135">
            <v>304159</v>
          </cell>
          <cell r="C135">
            <v>3</v>
          </cell>
          <cell r="D135">
            <v>4</v>
          </cell>
          <cell r="E135" t="str">
            <v>HOSPITAL W/O EMERGENCY ROOM</v>
          </cell>
          <cell r="F135">
            <v>27</v>
          </cell>
          <cell r="G135">
            <v>100</v>
          </cell>
          <cell r="H135"/>
          <cell r="I135"/>
          <cell r="J135"/>
          <cell r="K135">
            <v>120</v>
          </cell>
          <cell r="L135"/>
          <cell r="M135">
            <v>120</v>
          </cell>
        </row>
        <row r="136">
          <cell r="B136">
            <v>190380</v>
          </cell>
          <cell r="C136">
            <v>3</v>
          </cell>
          <cell r="D136">
            <v>4</v>
          </cell>
          <cell r="E136" t="str">
            <v>HOSPITAL W/O EMERGENCY ROOM</v>
          </cell>
          <cell r="F136">
            <v>27</v>
          </cell>
          <cell r="G136">
            <v>100</v>
          </cell>
          <cell r="H136"/>
          <cell r="I136"/>
          <cell r="J136"/>
          <cell r="K136">
            <v>120</v>
          </cell>
          <cell r="L136"/>
          <cell r="M136">
            <v>120</v>
          </cell>
        </row>
        <row r="137">
          <cell r="B137">
            <v>320874</v>
          </cell>
          <cell r="C137">
            <v>1</v>
          </cell>
          <cell r="D137">
            <v>4</v>
          </cell>
          <cell r="E137" t="str">
            <v>HOSPITAL W/O EMERGENCY ROOM</v>
          </cell>
          <cell r="F137">
            <v>37</v>
          </cell>
          <cell r="G137">
            <v>100</v>
          </cell>
          <cell r="H137"/>
          <cell r="I137"/>
          <cell r="J137"/>
          <cell r="K137">
            <v>465</v>
          </cell>
          <cell r="L137"/>
          <cell r="M137">
            <v>465</v>
          </cell>
        </row>
        <row r="138">
          <cell r="B138">
            <v>220733</v>
          </cell>
          <cell r="C138">
            <v>1</v>
          </cell>
          <cell r="D138">
            <v>4</v>
          </cell>
          <cell r="E138" t="str">
            <v>HOSPITAL W/O EMERGENCY ROOM</v>
          </cell>
          <cell r="F138">
            <v>33</v>
          </cell>
          <cell r="G138">
            <v>100</v>
          </cell>
          <cell r="H138"/>
          <cell r="I138"/>
          <cell r="J138"/>
          <cell r="K138">
            <v>340</v>
          </cell>
          <cell r="L138"/>
          <cell r="M138">
            <v>340</v>
          </cell>
        </row>
        <row r="139">
          <cell r="B139">
            <v>150737</v>
          </cell>
          <cell r="C139">
            <v>1</v>
          </cell>
          <cell r="D139">
            <v>4</v>
          </cell>
          <cell r="E139" t="str">
            <v>HOSPITAL W/O EMERGENCY ROOM</v>
          </cell>
          <cell r="F139">
            <v>37</v>
          </cell>
          <cell r="G139">
            <v>100</v>
          </cell>
          <cell r="H139"/>
          <cell r="I139"/>
          <cell r="J139"/>
          <cell r="K139">
            <v>465</v>
          </cell>
          <cell r="L139"/>
          <cell r="M139">
            <v>465</v>
          </cell>
        </row>
        <row r="140">
          <cell r="B140">
            <v>100745</v>
          </cell>
          <cell r="C140">
            <v>1</v>
          </cell>
          <cell r="D140">
            <v>4</v>
          </cell>
          <cell r="E140" t="str">
            <v>HOSPITAL W/O EMERGENCY ROOM</v>
          </cell>
          <cell r="F140">
            <v>39</v>
          </cell>
          <cell r="G140">
            <v>100</v>
          </cell>
          <cell r="H140"/>
          <cell r="I140"/>
          <cell r="J140"/>
          <cell r="K140">
            <v>525</v>
          </cell>
          <cell r="L140"/>
          <cell r="M140">
            <v>525</v>
          </cell>
        </row>
        <row r="141">
          <cell r="B141">
            <v>191261</v>
          </cell>
          <cell r="C141">
            <v>1</v>
          </cell>
          <cell r="D141">
            <v>4</v>
          </cell>
          <cell r="E141" t="str">
            <v>HOSPITAL W/O EMERGENCY ROOM</v>
          </cell>
          <cell r="F141">
            <v>100</v>
          </cell>
          <cell r="G141">
            <v>100</v>
          </cell>
          <cell r="H141"/>
          <cell r="I141"/>
          <cell r="J141"/>
          <cell r="K141">
            <v>1315</v>
          </cell>
          <cell r="L141"/>
          <cell r="M141">
            <v>1315</v>
          </cell>
        </row>
        <row r="142">
          <cell r="B142">
            <v>191306</v>
          </cell>
          <cell r="C142">
            <v>1</v>
          </cell>
          <cell r="D142">
            <v>4</v>
          </cell>
          <cell r="E142" t="str">
            <v>HOSPITAL W/O EMERGENCY ROOM</v>
          </cell>
          <cell r="F142">
            <v>100</v>
          </cell>
          <cell r="G142">
            <v>100</v>
          </cell>
          <cell r="H142"/>
          <cell r="I142"/>
          <cell r="J142"/>
          <cell r="K142">
            <v>1315</v>
          </cell>
          <cell r="L142"/>
          <cell r="M142">
            <v>1315</v>
          </cell>
        </row>
        <row r="143">
          <cell r="B143">
            <v>190468</v>
          </cell>
          <cell r="C143">
            <v>3</v>
          </cell>
          <cell r="D143">
            <v>4</v>
          </cell>
          <cell r="E143" t="str">
            <v>HOSPITAL W/O EMERGENCY ROOM</v>
          </cell>
          <cell r="F143">
            <v>29</v>
          </cell>
          <cell r="G143">
            <v>100</v>
          </cell>
          <cell r="H143"/>
          <cell r="I143"/>
          <cell r="J143"/>
          <cell r="K143">
            <v>200</v>
          </cell>
          <cell r="L143"/>
          <cell r="M143">
            <v>200</v>
          </cell>
        </row>
        <row r="144">
          <cell r="B144">
            <v>190198</v>
          </cell>
          <cell r="C144">
            <v>3</v>
          </cell>
          <cell r="D144">
            <v>4</v>
          </cell>
          <cell r="E144" t="str">
            <v>HOSPITAL W/O EMERGENCY ROOM</v>
          </cell>
          <cell r="F144">
            <v>51</v>
          </cell>
          <cell r="G144">
            <v>100</v>
          </cell>
          <cell r="H144"/>
          <cell r="I144"/>
          <cell r="J144"/>
          <cell r="K144">
            <v>815</v>
          </cell>
          <cell r="L144"/>
          <cell r="M144">
            <v>815</v>
          </cell>
        </row>
        <row r="145">
          <cell r="B145">
            <v>190854</v>
          </cell>
          <cell r="C145">
            <v>3</v>
          </cell>
          <cell r="D145">
            <v>4</v>
          </cell>
          <cell r="E145" t="str">
            <v>HOSPITAL W/O EMERGENCY ROOM</v>
          </cell>
          <cell r="F145">
            <v>51</v>
          </cell>
          <cell r="G145">
            <v>100</v>
          </cell>
          <cell r="H145"/>
          <cell r="I145"/>
          <cell r="J145"/>
          <cell r="K145">
            <v>815</v>
          </cell>
          <cell r="L145"/>
          <cell r="M145">
            <v>815</v>
          </cell>
        </row>
        <row r="146">
          <cell r="B146">
            <v>450936</v>
          </cell>
          <cell r="C146">
            <v>1</v>
          </cell>
          <cell r="D146">
            <v>4</v>
          </cell>
          <cell r="E146" t="str">
            <v>HOSPITAL W/O EMERGENCY ROOM</v>
          </cell>
          <cell r="F146">
            <v>44</v>
          </cell>
          <cell r="G146">
            <v>100</v>
          </cell>
          <cell r="H146"/>
          <cell r="I146"/>
          <cell r="J146"/>
          <cell r="K146">
            <v>675</v>
          </cell>
          <cell r="L146"/>
          <cell r="M146">
            <v>675</v>
          </cell>
        </row>
        <row r="147">
          <cell r="B147">
            <v>150830</v>
          </cell>
          <cell r="C147">
            <v>5</v>
          </cell>
          <cell r="D147">
            <v>4</v>
          </cell>
          <cell r="E147" t="str">
            <v>HOSPITAL W/O EMERGENCY ROOM</v>
          </cell>
          <cell r="F147">
            <v>40</v>
          </cell>
          <cell r="G147">
            <v>100</v>
          </cell>
          <cell r="H147"/>
          <cell r="I147"/>
          <cell r="J147"/>
          <cell r="K147">
            <v>555</v>
          </cell>
          <cell r="L147"/>
          <cell r="M147">
            <v>555</v>
          </cell>
        </row>
        <row r="148">
          <cell r="B148">
            <v>196168</v>
          </cell>
          <cell r="C148">
            <v>2</v>
          </cell>
          <cell r="D148">
            <v>1</v>
          </cell>
          <cell r="E148" t="str">
            <v>CHILDREN'S (NONPUBLIC)</v>
          </cell>
          <cell r="F148">
            <v>47</v>
          </cell>
          <cell r="G148">
            <v>450</v>
          </cell>
          <cell r="H148">
            <v>450</v>
          </cell>
          <cell r="I148"/>
          <cell r="J148"/>
          <cell r="K148"/>
          <cell r="L148"/>
          <cell r="M148">
            <v>450</v>
          </cell>
        </row>
        <row r="149">
          <cell r="B149">
            <v>500954</v>
          </cell>
          <cell r="C149">
            <v>3</v>
          </cell>
          <cell r="D149">
            <v>4</v>
          </cell>
          <cell r="E149" t="str">
            <v>HOSPITAL W/O EMERGENCY ROOM</v>
          </cell>
          <cell r="F149">
            <v>25</v>
          </cell>
          <cell r="G149">
            <v>100</v>
          </cell>
          <cell r="H149"/>
          <cell r="I149"/>
          <cell r="J149"/>
          <cell r="K149">
            <v>40</v>
          </cell>
          <cell r="L149"/>
          <cell r="M149">
            <v>100</v>
          </cell>
        </row>
        <row r="150">
          <cell r="B150">
            <v>250956</v>
          </cell>
          <cell r="C150">
            <v>1</v>
          </cell>
          <cell r="D150">
            <v>4</v>
          </cell>
          <cell r="E150" t="str">
            <v>HOSPITAL W/O EMERGENCY ROOM</v>
          </cell>
          <cell r="F150">
            <v>59</v>
          </cell>
          <cell r="G150">
            <v>100</v>
          </cell>
          <cell r="H150"/>
          <cell r="I150"/>
          <cell r="J150"/>
          <cell r="K150">
            <v>975</v>
          </cell>
          <cell r="L150"/>
          <cell r="M150">
            <v>975</v>
          </cell>
        </row>
        <row r="151">
          <cell r="B151">
            <v>190541</v>
          </cell>
          <cell r="C151">
            <v>3</v>
          </cell>
          <cell r="D151">
            <v>4</v>
          </cell>
          <cell r="E151" t="str">
            <v>HOSPITAL W/O EMERGENCY ROOM</v>
          </cell>
          <cell r="F151">
            <v>25</v>
          </cell>
          <cell r="G151">
            <v>100</v>
          </cell>
          <cell r="H151"/>
          <cell r="I151"/>
          <cell r="J151"/>
          <cell r="K151">
            <v>40</v>
          </cell>
          <cell r="L151"/>
          <cell r="M151">
            <v>100</v>
          </cell>
        </row>
        <row r="152">
          <cell r="B152">
            <v>361266</v>
          </cell>
          <cell r="C152">
            <v>1</v>
          </cell>
          <cell r="D152">
            <v>4</v>
          </cell>
          <cell r="E152" t="str">
            <v>HOSPITAL W/O EMERGENCY ROOM</v>
          </cell>
          <cell r="F152">
            <v>28</v>
          </cell>
          <cell r="G152">
            <v>100</v>
          </cell>
          <cell r="H152"/>
          <cell r="I152"/>
          <cell r="J152"/>
          <cell r="K152">
            <v>160</v>
          </cell>
          <cell r="L152"/>
          <cell r="M152">
            <v>160</v>
          </cell>
        </row>
        <row r="153">
          <cell r="B153">
            <v>560501</v>
          </cell>
          <cell r="C153">
            <v>3</v>
          </cell>
          <cell r="D153">
            <v>4</v>
          </cell>
          <cell r="E153" t="str">
            <v>HOSPITAL W/O EMERGENCY ROOM</v>
          </cell>
          <cell r="F153">
            <v>26</v>
          </cell>
          <cell r="G153">
            <v>100</v>
          </cell>
          <cell r="H153"/>
          <cell r="I153"/>
          <cell r="J153"/>
          <cell r="K153">
            <v>80</v>
          </cell>
          <cell r="L153"/>
          <cell r="M153">
            <v>100</v>
          </cell>
        </row>
        <row r="154">
          <cell r="B154">
            <v>301242</v>
          </cell>
          <cell r="C154">
            <v>3</v>
          </cell>
          <cell r="D154">
            <v>4</v>
          </cell>
          <cell r="E154" t="str">
            <v>HOSPITAL W/O EMERGENCY ROOM</v>
          </cell>
          <cell r="F154">
            <v>25</v>
          </cell>
          <cell r="G154">
            <v>100</v>
          </cell>
          <cell r="H154"/>
          <cell r="I154"/>
          <cell r="J154"/>
          <cell r="K154">
            <v>40</v>
          </cell>
          <cell r="L154"/>
          <cell r="M154">
            <v>100</v>
          </cell>
        </row>
        <row r="155">
          <cell r="B155">
            <v>190581</v>
          </cell>
          <cell r="C155">
            <v>3</v>
          </cell>
          <cell r="D155">
            <v>4</v>
          </cell>
          <cell r="E155" t="str">
            <v>HOSPITAL W/O EMERGENCY ROOM</v>
          </cell>
          <cell r="F155">
            <v>28</v>
          </cell>
          <cell r="G155">
            <v>100</v>
          </cell>
          <cell r="H155"/>
          <cell r="I155"/>
          <cell r="J155"/>
          <cell r="K155">
            <v>160</v>
          </cell>
          <cell r="L155"/>
          <cell r="M155">
            <v>160</v>
          </cell>
        </row>
        <row r="156">
          <cell r="B156">
            <v>190307</v>
          </cell>
          <cell r="C156">
            <v>3</v>
          </cell>
          <cell r="D156">
            <v>4</v>
          </cell>
          <cell r="E156" t="str">
            <v>HOSPITAL W/O EMERGENCY ROOM</v>
          </cell>
          <cell r="F156">
            <v>41</v>
          </cell>
          <cell r="G156">
            <v>100</v>
          </cell>
          <cell r="H156"/>
          <cell r="I156"/>
          <cell r="J156"/>
          <cell r="K156">
            <v>585</v>
          </cell>
          <cell r="L156"/>
          <cell r="M156">
            <v>585</v>
          </cell>
        </row>
        <row r="157">
          <cell r="B157">
            <v>190681</v>
          </cell>
          <cell r="C157">
            <v>3</v>
          </cell>
          <cell r="D157">
            <v>4</v>
          </cell>
          <cell r="E157" t="str">
            <v>HOSPITAL W/O EMERGENCY ROOM</v>
          </cell>
          <cell r="F157">
            <v>48</v>
          </cell>
          <cell r="G157">
            <v>100</v>
          </cell>
          <cell r="H157"/>
          <cell r="I157"/>
          <cell r="J157"/>
          <cell r="K157">
            <v>755</v>
          </cell>
          <cell r="L157"/>
          <cell r="M157">
            <v>755</v>
          </cell>
        </row>
        <row r="158">
          <cell r="B158">
            <v>301314</v>
          </cell>
          <cell r="C158">
            <v>3</v>
          </cell>
          <cell r="D158">
            <v>4</v>
          </cell>
          <cell r="E158" t="str">
            <v>HOSPITAL W/O EMERGENCY ROOM</v>
          </cell>
          <cell r="F158">
            <v>100</v>
          </cell>
          <cell r="G158">
            <v>100</v>
          </cell>
          <cell r="H158"/>
          <cell r="I158"/>
          <cell r="J158"/>
          <cell r="K158">
            <v>1315</v>
          </cell>
          <cell r="L158"/>
          <cell r="M158">
            <v>1315</v>
          </cell>
        </row>
        <row r="159">
          <cell r="B159">
            <v>100793</v>
          </cell>
          <cell r="C159">
            <v>3</v>
          </cell>
          <cell r="D159">
            <v>4</v>
          </cell>
          <cell r="E159" t="str">
            <v>HOSPITAL W/O EMERGENCY ROOM</v>
          </cell>
          <cell r="F159">
            <v>30</v>
          </cell>
          <cell r="G159">
            <v>100</v>
          </cell>
          <cell r="H159"/>
          <cell r="I159"/>
          <cell r="J159"/>
          <cell r="K159">
            <v>235</v>
          </cell>
          <cell r="L159"/>
          <cell r="M159">
            <v>235</v>
          </cell>
        </row>
        <row r="160">
          <cell r="B160">
            <v>100797</v>
          </cell>
          <cell r="C160">
            <v>1</v>
          </cell>
          <cell r="D160">
            <v>4</v>
          </cell>
          <cell r="E160" t="str">
            <v>HOSPITAL W/O EMERGENCY ROOM</v>
          </cell>
          <cell r="F160">
            <v>30</v>
          </cell>
          <cell r="G160">
            <v>100</v>
          </cell>
          <cell r="H160"/>
          <cell r="I160"/>
          <cell r="J160"/>
          <cell r="K160">
            <v>235</v>
          </cell>
          <cell r="L160"/>
          <cell r="M160">
            <v>235</v>
          </cell>
        </row>
        <row r="161">
          <cell r="B161">
            <v>461024</v>
          </cell>
          <cell r="C161">
            <v>1</v>
          </cell>
          <cell r="D161">
            <v>4</v>
          </cell>
          <cell r="E161" t="str">
            <v>HOSPITAL W/O EMERGENCY ROOM</v>
          </cell>
          <cell r="F161">
            <v>64</v>
          </cell>
          <cell r="G161">
            <v>100</v>
          </cell>
          <cell r="H161"/>
          <cell r="I161"/>
          <cell r="J161"/>
          <cell r="K161">
            <v>1075</v>
          </cell>
          <cell r="L161"/>
          <cell r="M161">
            <v>1075</v>
          </cell>
        </row>
        <row r="162">
          <cell r="B162">
            <v>141338</v>
          </cell>
          <cell r="C162">
            <v>1</v>
          </cell>
          <cell r="D162">
            <v>4</v>
          </cell>
          <cell r="E162" t="str">
            <v>HOSPITAL W/O EMERGENCY ROOM</v>
          </cell>
          <cell r="F162">
            <v>53</v>
          </cell>
          <cell r="G162">
            <v>100</v>
          </cell>
          <cell r="H162"/>
          <cell r="I162"/>
          <cell r="J162"/>
          <cell r="K162">
            <v>855</v>
          </cell>
          <cell r="L162"/>
          <cell r="M162">
            <v>855</v>
          </cell>
        </row>
        <row r="163">
          <cell r="B163">
            <v>250955</v>
          </cell>
          <cell r="C163">
            <v>1</v>
          </cell>
          <cell r="D163">
            <v>4</v>
          </cell>
          <cell r="E163" t="str">
            <v>HOSPITAL W/O EMERGENCY ROOM</v>
          </cell>
          <cell r="F163">
            <v>60</v>
          </cell>
          <cell r="G163">
            <v>100</v>
          </cell>
          <cell r="H163"/>
          <cell r="I163"/>
          <cell r="J163"/>
          <cell r="K163">
            <v>995</v>
          </cell>
          <cell r="L163"/>
          <cell r="M163">
            <v>995</v>
          </cell>
        </row>
        <row r="164">
          <cell r="B164">
            <v>150808</v>
          </cell>
          <cell r="C164">
            <v>1</v>
          </cell>
          <cell r="D164">
            <v>4</v>
          </cell>
          <cell r="E164" t="str">
            <v>HOSPITAL W/O EMERGENCY ROOM</v>
          </cell>
          <cell r="F164">
            <v>39</v>
          </cell>
          <cell r="G164">
            <v>100</v>
          </cell>
          <cell r="H164"/>
          <cell r="I164"/>
          <cell r="J164"/>
          <cell r="K164">
            <v>525</v>
          </cell>
          <cell r="L164"/>
          <cell r="M164">
            <v>525</v>
          </cell>
        </row>
        <row r="165">
          <cell r="B165">
            <v>531059</v>
          </cell>
          <cell r="C165">
            <v>1</v>
          </cell>
          <cell r="D165">
            <v>4</v>
          </cell>
          <cell r="E165" t="str">
            <v>HOSPITAL W/O EMERGENCY ROOM</v>
          </cell>
          <cell r="F165">
            <v>25</v>
          </cell>
          <cell r="G165">
            <v>100</v>
          </cell>
          <cell r="H165"/>
          <cell r="I165"/>
          <cell r="J165"/>
          <cell r="K165">
            <v>40</v>
          </cell>
          <cell r="L165"/>
          <cell r="M165">
            <v>100</v>
          </cell>
        </row>
        <row r="166">
          <cell r="B166">
            <v>301357</v>
          </cell>
          <cell r="C166">
            <v>3</v>
          </cell>
          <cell r="D166">
            <v>4</v>
          </cell>
          <cell r="E166" t="str">
            <v>HOSPITAL W/O EMERGENCY ROOM</v>
          </cell>
          <cell r="F166">
            <v>27</v>
          </cell>
          <cell r="G166">
            <v>100</v>
          </cell>
          <cell r="H166"/>
          <cell r="I166"/>
          <cell r="J166"/>
          <cell r="K166">
            <v>120</v>
          </cell>
          <cell r="L166"/>
          <cell r="M166">
            <v>120</v>
          </cell>
        </row>
        <row r="167">
          <cell r="B167">
            <v>304079</v>
          </cell>
          <cell r="C167">
            <v>3</v>
          </cell>
          <cell r="D167">
            <v>4</v>
          </cell>
          <cell r="E167" t="str">
            <v>HOSPITAL W/O EMERGENCY ROOM</v>
          </cell>
          <cell r="F167">
            <v>57</v>
          </cell>
          <cell r="G167">
            <v>100</v>
          </cell>
          <cell r="H167"/>
          <cell r="I167"/>
          <cell r="J167"/>
          <cell r="K167">
            <v>935</v>
          </cell>
          <cell r="L167"/>
          <cell r="M167">
            <v>935</v>
          </cell>
        </row>
        <row r="168">
          <cell r="B168">
            <v>190020</v>
          </cell>
          <cell r="C168">
            <v>3</v>
          </cell>
          <cell r="D168">
            <v>5</v>
          </cell>
          <cell r="E168" t="str">
            <v>ACUTE PSYCH/ALC/REHAB</v>
          </cell>
          <cell r="F168">
            <v>46</v>
          </cell>
          <cell r="G168">
            <v>50</v>
          </cell>
          <cell r="H168"/>
          <cell r="I168"/>
          <cell r="J168"/>
          <cell r="K168"/>
          <cell r="L168">
            <v>139</v>
          </cell>
          <cell r="M168">
            <v>139</v>
          </cell>
        </row>
        <row r="169">
          <cell r="B169">
            <v>342392</v>
          </cell>
          <cell r="C169">
            <v>3</v>
          </cell>
          <cell r="D169">
            <v>5</v>
          </cell>
          <cell r="E169" t="str">
            <v>ACUTE PSYCH/ALC/REHAB</v>
          </cell>
          <cell r="F169">
            <v>28</v>
          </cell>
          <cell r="G169">
            <v>50</v>
          </cell>
          <cell r="H169"/>
          <cell r="I169"/>
          <cell r="J169"/>
          <cell r="K169"/>
          <cell r="L169">
            <v>40</v>
          </cell>
          <cell r="M169">
            <v>50</v>
          </cell>
        </row>
        <row r="170">
          <cell r="B170">
            <v>481015</v>
          </cell>
          <cell r="C170">
            <v>3</v>
          </cell>
          <cell r="D170">
            <v>5</v>
          </cell>
          <cell r="E170" t="str">
            <v>ACUTE PSYCH/ALC/REHAB</v>
          </cell>
          <cell r="F170">
            <v>32</v>
          </cell>
          <cell r="G170">
            <v>50</v>
          </cell>
          <cell r="H170"/>
          <cell r="I170"/>
          <cell r="J170"/>
          <cell r="K170"/>
          <cell r="L170">
            <v>71</v>
          </cell>
          <cell r="M170">
            <v>71</v>
          </cell>
        </row>
        <row r="171">
          <cell r="B171">
            <v>364050</v>
          </cell>
          <cell r="C171">
            <v>3</v>
          </cell>
          <cell r="D171">
            <v>5</v>
          </cell>
          <cell r="E171" t="str">
            <v>ACUTE PSYCH/ALC/REHAB</v>
          </cell>
          <cell r="F171">
            <v>42</v>
          </cell>
          <cell r="G171">
            <v>50</v>
          </cell>
          <cell r="H171"/>
          <cell r="I171"/>
          <cell r="J171"/>
          <cell r="K171"/>
          <cell r="L171">
            <v>125</v>
          </cell>
          <cell r="M171">
            <v>125</v>
          </cell>
        </row>
        <row r="172">
          <cell r="B172">
            <v>104008</v>
          </cell>
          <cell r="C172">
            <v>3</v>
          </cell>
          <cell r="D172">
            <v>5</v>
          </cell>
          <cell r="E172" t="str">
            <v>ACUTE PSYCH/ALC/REHAB</v>
          </cell>
          <cell r="F172">
            <v>31</v>
          </cell>
          <cell r="G172">
            <v>50</v>
          </cell>
          <cell r="H172"/>
          <cell r="I172"/>
          <cell r="J172"/>
          <cell r="K172"/>
          <cell r="L172">
            <v>64</v>
          </cell>
          <cell r="M172">
            <v>64</v>
          </cell>
        </row>
        <row r="173">
          <cell r="B173">
            <v>190163</v>
          </cell>
          <cell r="C173">
            <v>3</v>
          </cell>
          <cell r="D173">
            <v>5</v>
          </cell>
          <cell r="E173" t="str">
            <v>ACUTE PSYCH/ALC/REHAB</v>
          </cell>
          <cell r="F173">
            <v>48</v>
          </cell>
          <cell r="G173">
            <v>50</v>
          </cell>
          <cell r="H173"/>
          <cell r="I173"/>
          <cell r="J173"/>
          <cell r="K173"/>
          <cell r="L173">
            <v>143</v>
          </cell>
          <cell r="M173">
            <v>143</v>
          </cell>
        </row>
        <row r="174">
          <cell r="B174">
            <v>190184</v>
          </cell>
          <cell r="C174">
            <v>3</v>
          </cell>
          <cell r="D174">
            <v>5</v>
          </cell>
          <cell r="E174" t="str">
            <v>ACUTE PSYCH/ALC/REHAB</v>
          </cell>
          <cell r="F174">
            <v>36</v>
          </cell>
          <cell r="G174">
            <v>50</v>
          </cell>
          <cell r="H174"/>
          <cell r="I174"/>
          <cell r="J174"/>
          <cell r="K174"/>
          <cell r="L174">
            <v>95</v>
          </cell>
          <cell r="M174">
            <v>95</v>
          </cell>
        </row>
        <row r="175">
          <cell r="B175">
            <v>190317</v>
          </cell>
          <cell r="C175">
            <v>3</v>
          </cell>
          <cell r="D175">
            <v>5</v>
          </cell>
          <cell r="E175" t="str">
            <v>ACUTE PSYCH/ALC/REHAB</v>
          </cell>
          <cell r="F175">
            <v>42</v>
          </cell>
          <cell r="G175">
            <v>50</v>
          </cell>
          <cell r="H175"/>
          <cell r="I175"/>
          <cell r="J175"/>
          <cell r="K175"/>
          <cell r="L175">
            <v>125</v>
          </cell>
          <cell r="M175">
            <v>125</v>
          </cell>
        </row>
        <row r="176">
          <cell r="B176">
            <v>190150</v>
          </cell>
          <cell r="C176">
            <v>3</v>
          </cell>
          <cell r="D176">
            <v>5</v>
          </cell>
          <cell r="E176" t="str">
            <v>ACUTE PSYCH/ALC/REHAB</v>
          </cell>
          <cell r="F176">
            <v>63</v>
          </cell>
          <cell r="G176">
            <v>50</v>
          </cell>
          <cell r="H176"/>
          <cell r="I176"/>
          <cell r="J176"/>
          <cell r="K176"/>
          <cell r="L176">
            <v>173</v>
          </cell>
          <cell r="M176">
            <v>173</v>
          </cell>
        </row>
        <row r="177">
          <cell r="B177">
            <v>190605</v>
          </cell>
          <cell r="C177">
            <v>3</v>
          </cell>
          <cell r="D177">
            <v>5</v>
          </cell>
          <cell r="E177" t="str">
            <v>ACUTE PSYCH/ALC/REHAB</v>
          </cell>
          <cell r="F177">
            <v>25</v>
          </cell>
          <cell r="G177">
            <v>50</v>
          </cell>
          <cell r="H177"/>
          <cell r="I177"/>
          <cell r="J177"/>
          <cell r="K177"/>
          <cell r="L177">
            <v>10</v>
          </cell>
          <cell r="M177">
            <v>50</v>
          </cell>
        </row>
        <row r="178">
          <cell r="B178">
            <v>424002</v>
          </cell>
          <cell r="C178">
            <v>1</v>
          </cell>
          <cell r="D178">
            <v>5</v>
          </cell>
          <cell r="E178" t="str">
            <v>ACUTE PSYCH/ALC/REHAB</v>
          </cell>
          <cell r="F178">
            <v>100</v>
          </cell>
          <cell r="G178">
            <v>50</v>
          </cell>
          <cell r="H178"/>
          <cell r="I178"/>
          <cell r="J178"/>
          <cell r="K178"/>
          <cell r="L178">
            <v>191</v>
          </cell>
          <cell r="M178">
            <v>191</v>
          </cell>
        </row>
        <row r="179">
          <cell r="B179">
            <v>124004</v>
          </cell>
          <cell r="C179">
            <v>1</v>
          </cell>
          <cell r="D179">
            <v>5</v>
          </cell>
          <cell r="E179" t="str">
            <v>ACUTE PSYCH/ALC/REHAB</v>
          </cell>
          <cell r="F179">
            <v>65</v>
          </cell>
          <cell r="G179">
            <v>50</v>
          </cell>
          <cell r="H179"/>
          <cell r="I179"/>
          <cell r="J179"/>
          <cell r="K179"/>
          <cell r="L179">
            <v>176</v>
          </cell>
          <cell r="M179">
            <v>176</v>
          </cell>
        </row>
        <row r="180">
          <cell r="B180">
            <v>451019</v>
          </cell>
          <cell r="C180">
            <v>1</v>
          </cell>
          <cell r="D180">
            <v>5</v>
          </cell>
          <cell r="E180" t="str">
            <v>ACUTE PSYCH/ALC/REHAB</v>
          </cell>
          <cell r="F180">
            <v>43</v>
          </cell>
          <cell r="G180">
            <v>50</v>
          </cell>
          <cell r="H180"/>
          <cell r="I180"/>
          <cell r="J180"/>
          <cell r="K180"/>
          <cell r="L180">
            <v>130</v>
          </cell>
          <cell r="M180">
            <v>130</v>
          </cell>
        </row>
        <row r="181">
          <cell r="B181">
            <v>484028</v>
          </cell>
          <cell r="C181">
            <v>3</v>
          </cell>
          <cell r="D181">
            <v>5</v>
          </cell>
          <cell r="E181" t="str">
            <v>ACUTE PSYCH/ALC/REHAB</v>
          </cell>
          <cell r="F181">
            <v>66</v>
          </cell>
          <cell r="G181">
            <v>50</v>
          </cell>
          <cell r="H181"/>
          <cell r="I181"/>
          <cell r="J181"/>
          <cell r="K181"/>
          <cell r="L181">
            <v>177</v>
          </cell>
          <cell r="M181">
            <v>177</v>
          </cell>
        </row>
        <row r="182">
          <cell r="B182">
            <v>190930</v>
          </cell>
          <cell r="C182">
            <v>1</v>
          </cell>
          <cell r="D182">
            <v>5</v>
          </cell>
          <cell r="E182" t="str">
            <v>ACUTE PSYCH/ALC/REHAB</v>
          </cell>
          <cell r="F182">
            <v>39</v>
          </cell>
          <cell r="G182">
            <v>50</v>
          </cell>
          <cell r="H182"/>
          <cell r="I182"/>
          <cell r="J182"/>
          <cell r="K182"/>
          <cell r="L182">
            <v>110</v>
          </cell>
          <cell r="M182">
            <v>110</v>
          </cell>
        </row>
      </sheetData>
      <sheetData sheetId="7" refreshError="1">
        <row r="31">
          <cell r="B31">
            <v>10846</v>
          </cell>
          <cell r="C31">
            <v>1</v>
          </cell>
          <cell r="D31">
            <v>91489461</v>
          </cell>
          <cell r="E31">
            <v>160106556</v>
          </cell>
          <cell r="F31">
            <v>160106556</v>
          </cell>
        </row>
        <row r="32">
          <cell r="B32">
            <v>190017</v>
          </cell>
          <cell r="C32">
            <v>3</v>
          </cell>
          <cell r="D32">
            <v>8217684</v>
          </cell>
          <cell r="E32">
            <v>0</v>
          </cell>
          <cell r="F32">
            <v>8217684</v>
          </cell>
        </row>
        <row r="33">
          <cell r="B33">
            <v>301097</v>
          </cell>
          <cell r="C33">
            <v>3</v>
          </cell>
          <cell r="D33">
            <v>4252548</v>
          </cell>
          <cell r="E33">
            <v>0</v>
          </cell>
          <cell r="F33">
            <v>4252548</v>
          </cell>
        </row>
        <row r="34">
          <cell r="B34">
            <v>190034</v>
          </cell>
          <cell r="C34">
            <v>1</v>
          </cell>
          <cell r="D34">
            <v>13885811</v>
          </cell>
          <cell r="E34">
            <v>24300168</v>
          </cell>
          <cell r="F34">
            <v>24300168</v>
          </cell>
        </row>
        <row r="35">
          <cell r="B35">
            <v>364231</v>
          </cell>
          <cell r="C35">
            <v>1</v>
          </cell>
          <cell r="D35">
            <v>84435523</v>
          </cell>
          <cell r="E35">
            <v>147762166</v>
          </cell>
          <cell r="F35">
            <v>147762166</v>
          </cell>
        </row>
        <row r="36">
          <cell r="B36">
            <v>190045</v>
          </cell>
          <cell r="C36">
            <v>3</v>
          </cell>
          <cell r="D36">
            <v>1910826</v>
          </cell>
          <cell r="E36">
            <v>0</v>
          </cell>
          <cell r="F36">
            <v>1910826</v>
          </cell>
        </row>
        <row r="37">
          <cell r="B37">
            <v>190066</v>
          </cell>
          <cell r="C37">
            <v>3</v>
          </cell>
          <cell r="D37">
            <v>10238307</v>
          </cell>
          <cell r="E37">
            <v>0</v>
          </cell>
          <cell r="F37">
            <v>10238307</v>
          </cell>
        </row>
        <row r="38">
          <cell r="B38">
            <v>190081</v>
          </cell>
          <cell r="C38">
            <v>3</v>
          </cell>
          <cell r="D38">
            <v>13409867</v>
          </cell>
          <cell r="E38">
            <v>0</v>
          </cell>
          <cell r="F38">
            <v>13409867</v>
          </cell>
        </row>
        <row r="39">
          <cell r="B39">
            <v>190020</v>
          </cell>
          <cell r="C39">
            <v>3</v>
          </cell>
          <cell r="D39">
            <v>-110643</v>
          </cell>
          <cell r="E39">
            <v>0</v>
          </cell>
          <cell r="F39">
            <v>0</v>
          </cell>
        </row>
        <row r="40">
          <cell r="B40">
            <v>342392</v>
          </cell>
          <cell r="C40">
            <v>3</v>
          </cell>
          <cell r="D40">
            <v>1545451</v>
          </cell>
          <cell r="E40">
            <v>0</v>
          </cell>
          <cell r="F40">
            <v>1545451</v>
          </cell>
        </row>
        <row r="41">
          <cell r="B41">
            <v>190125</v>
          </cell>
          <cell r="C41">
            <v>3</v>
          </cell>
          <cell r="D41">
            <v>42684628</v>
          </cell>
          <cell r="E41">
            <v>0</v>
          </cell>
          <cell r="F41">
            <v>42684628</v>
          </cell>
        </row>
        <row r="42">
          <cell r="B42">
            <v>481015</v>
          </cell>
          <cell r="C42">
            <v>3</v>
          </cell>
          <cell r="D42">
            <v>733948</v>
          </cell>
          <cell r="E42">
            <v>0</v>
          </cell>
          <cell r="F42">
            <v>733948</v>
          </cell>
        </row>
        <row r="43">
          <cell r="B43">
            <v>364050</v>
          </cell>
          <cell r="C43">
            <v>3</v>
          </cell>
          <cell r="D43">
            <v>540649</v>
          </cell>
          <cell r="E43">
            <v>0</v>
          </cell>
          <cell r="F43">
            <v>540649</v>
          </cell>
        </row>
        <row r="44">
          <cell r="B44">
            <v>104008</v>
          </cell>
          <cell r="C44">
            <v>3</v>
          </cell>
          <cell r="D44">
            <v>888903</v>
          </cell>
          <cell r="E44">
            <v>0</v>
          </cell>
          <cell r="F44">
            <v>888903</v>
          </cell>
        </row>
        <row r="45">
          <cell r="B45">
            <v>160787</v>
          </cell>
          <cell r="C45">
            <v>3</v>
          </cell>
          <cell r="D45">
            <v>9905666</v>
          </cell>
          <cell r="E45">
            <v>0</v>
          </cell>
          <cell r="F45">
            <v>9905666</v>
          </cell>
        </row>
        <row r="46">
          <cell r="B46">
            <v>190163</v>
          </cell>
          <cell r="C46">
            <v>3</v>
          </cell>
          <cell r="D46">
            <v>1000389</v>
          </cell>
          <cell r="E46">
            <v>0</v>
          </cell>
          <cell r="F46">
            <v>1000389</v>
          </cell>
        </row>
        <row r="47">
          <cell r="B47">
            <v>370673</v>
          </cell>
          <cell r="C47">
            <v>2</v>
          </cell>
          <cell r="D47">
            <v>44646734</v>
          </cell>
          <cell r="E47">
            <v>0</v>
          </cell>
          <cell r="F47">
            <v>44646734</v>
          </cell>
        </row>
        <row r="48">
          <cell r="B48">
            <v>304113</v>
          </cell>
          <cell r="C48">
            <v>3</v>
          </cell>
          <cell r="D48">
            <v>1879105</v>
          </cell>
          <cell r="E48">
            <v>0</v>
          </cell>
          <cell r="F48">
            <v>1879105</v>
          </cell>
        </row>
        <row r="49">
          <cell r="B49">
            <v>204019</v>
          </cell>
          <cell r="C49">
            <v>2</v>
          </cell>
          <cell r="D49">
            <v>22917493</v>
          </cell>
          <cell r="E49">
            <v>0</v>
          </cell>
          <cell r="F49">
            <v>22917493</v>
          </cell>
        </row>
        <row r="50">
          <cell r="B50">
            <v>10776</v>
          </cell>
          <cell r="C50">
            <v>2</v>
          </cell>
          <cell r="D50">
            <v>37877261</v>
          </cell>
          <cell r="E50">
            <v>0</v>
          </cell>
          <cell r="F50">
            <v>37877261</v>
          </cell>
        </row>
        <row r="51">
          <cell r="B51">
            <v>190170</v>
          </cell>
          <cell r="C51">
            <v>2</v>
          </cell>
          <cell r="D51">
            <v>78208965</v>
          </cell>
          <cell r="E51">
            <v>0</v>
          </cell>
          <cell r="F51">
            <v>78208965</v>
          </cell>
        </row>
        <row r="52">
          <cell r="B52">
            <v>300032</v>
          </cell>
          <cell r="C52">
            <v>2</v>
          </cell>
          <cell r="D52">
            <v>16983803</v>
          </cell>
          <cell r="E52">
            <v>0</v>
          </cell>
          <cell r="F52">
            <v>16983803</v>
          </cell>
        </row>
        <row r="53">
          <cell r="B53">
            <v>190636</v>
          </cell>
          <cell r="C53">
            <v>3</v>
          </cell>
          <cell r="D53">
            <v>40115508</v>
          </cell>
          <cell r="E53">
            <v>0</v>
          </cell>
          <cell r="F53">
            <v>40115508</v>
          </cell>
        </row>
        <row r="54">
          <cell r="B54">
            <v>190661</v>
          </cell>
          <cell r="C54">
            <v>3</v>
          </cell>
          <cell r="D54">
            <v>10361953</v>
          </cell>
          <cell r="E54">
            <v>0</v>
          </cell>
          <cell r="F54">
            <v>10361953</v>
          </cell>
        </row>
        <row r="55">
          <cell r="B55">
            <v>190176</v>
          </cell>
          <cell r="C55">
            <v>3</v>
          </cell>
          <cell r="D55">
            <v>35987844</v>
          </cell>
          <cell r="E55">
            <v>0</v>
          </cell>
          <cell r="F55">
            <v>35987844</v>
          </cell>
        </row>
        <row r="56">
          <cell r="B56">
            <v>100697</v>
          </cell>
          <cell r="C56">
            <v>1</v>
          </cell>
          <cell r="D56">
            <v>3846707</v>
          </cell>
          <cell r="E56">
            <v>6731737</v>
          </cell>
          <cell r="F56">
            <v>6731737</v>
          </cell>
        </row>
        <row r="57">
          <cell r="B57">
            <v>190766</v>
          </cell>
          <cell r="C57">
            <v>3</v>
          </cell>
          <cell r="D57">
            <v>-1066443</v>
          </cell>
          <cell r="E57">
            <v>0</v>
          </cell>
          <cell r="F57">
            <v>0</v>
          </cell>
        </row>
        <row r="58">
          <cell r="B58">
            <v>301258</v>
          </cell>
          <cell r="C58">
            <v>3</v>
          </cell>
          <cell r="D58">
            <v>23959786</v>
          </cell>
          <cell r="E58">
            <v>0</v>
          </cell>
          <cell r="F58">
            <v>23959786</v>
          </cell>
        </row>
        <row r="59">
          <cell r="B59">
            <v>190184</v>
          </cell>
          <cell r="C59">
            <v>3</v>
          </cell>
          <cell r="D59">
            <v>3494490</v>
          </cell>
          <cell r="E59">
            <v>0</v>
          </cell>
          <cell r="F59">
            <v>3494490</v>
          </cell>
        </row>
        <row r="60">
          <cell r="B60">
            <v>301155</v>
          </cell>
          <cell r="C60">
            <v>3</v>
          </cell>
          <cell r="D60">
            <v>6755279</v>
          </cell>
          <cell r="E60">
            <v>0</v>
          </cell>
          <cell r="F60">
            <v>6755279</v>
          </cell>
        </row>
        <row r="61">
          <cell r="B61">
            <v>190197</v>
          </cell>
          <cell r="C61">
            <v>3</v>
          </cell>
          <cell r="D61">
            <v>15657813</v>
          </cell>
          <cell r="E61">
            <v>0</v>
          </cell>
          <cell r="F61">
            <v>15657813</v>
          </cell>
        </row>
        <row r="62">
          <cell r="B62">
            <v>361323</v>
          </cell>
          <cell r="C62">
            <v>3</v>
          </cell>
          <cell r="D62">
            <v>28391461</v>
          </cell>
          <cell r="E62">
            <v>0</v>
          </cell>
          <cell r="F62">
            <v>28391461</v>
          </cell>
        </row>
        <row r="63">
          <cell r="B63">
            <v>70924</v>
          </cell>
          <cell r="C63">
            <v>1</v>
          </cell>
          <cell r="D63">
            <v>102415996</v>
          </cell>
          <cell r="E63">
            <v>179227993</v>
          </cell>
          <cell r="F63">
            <v>179227993</v>
          </cell>
        </row>
        <row r="64">
          <cell r="B64">
            <v>190230</v>
          </cell>
          <cell r="C64">
            <v>3</v>
          </cell>
          <cell r="D64">
            <v>28216109</v>
          </cell>
          <cell r="E64">
            <v>0</v>
          </cell>
          <cell r="F64">
            <v>28216109</v>
          </cell>
        </row>
        <row r="65">
          <cell r="B65">
            <v>150706</v>
          </cell>
          <cell r="C65">
            <v>3</v>
          </cell>
          <cell r="D65">
            <v>10048754</v>
          </cell>
          <cell r="E65">
            <v>0</v>
          </cell>
          <cell r="F65">
            <v>10048754</v>
          </cell>
        </row>
        <row r="66">
          <cell r="B66">
            <v>190857</v>
          </cell>
          <cell r="C66">
            <v>3</v>
          </cell>
          <cell r="D66">
            <v>5533195</v>
          </cell>
          <cell r="E66">
            <v>0</v>
          </cell>
          <cell r="F66">
            <v>5533195</v>
          </cell>
        </row>
        <row r="67">
          <cell r="B67">
            <v>500852</v>
          </cell>
          <cell r="C67">
            <v>3</v>
          </cell>
          <cell r="D67">
            <v>21644503</v>
          </cell>
          <cell r="E67">
            <v>0</v>
          </cell>
          <cell r="F67">
            <v>21644503</v>
          </cell>
        </row>
        <row r="68">
          <cell r="B68">
            <v>240853</v>
          </cell>
          <cell r="C68">
            <v>3</v>
          </cell>
          <cell r="D68">
            <v>655456</v>
          </cell>
          <cell r="E68">
            <v>0</v>
          </cell>
          <cell r="F68">
            <v>655456</v>
          </cell>
        </row>
        <row r="69">
          <cell r="B69">
            <v>190256</v>
          </cell>
          <cell r="C69">
            <v>3</v>
          </cell>
          <cell r="D69">
            <v>7592644</v>
          </cell>
          <cell r="E69">
            <v>0</v>
          </cell>
          <cell r="F69">
            <v>7592644</v>
          </cell>
        </row>
        <row r="70">
          <cell r="B70">
            <v>190328</v>
          </cell>
          <cell r="C70">
            <v>3</v>
          </cell>
          <cell r="D70">
            <v>4381295</v>
          </cell>
          <cell r="E70">
            <v>0</v>
          </cell>
          <cell r="F70">
            <v>4381295</v>
          </cell>
        </row>
        <row r="71">
          <cell r="B71">
            <v>130699</v>
          </cell>
          <cell r="C71">
            <v>1</v>
          </cell>
          <cell r="D71">
            <v>11583574</v>
          </cell>
          <cell r="E71">
            <v>20271255</v>
          </cell>
          <cell r="F71">
            <v>20271255</v>
          </cell>
        </row>
        <row r="72">
          <cell r="B72">
            <v>301175</v>
          </cell>
          <cell r="C72">
            <v>3</v>
          </cell>
          <cell r="D72">
            <v>10844160</v>
          </cell>
          <cell r="E72">
            <v>0</v>
          </cell>
          <cell r="F72">
            <v>10844160</v>
          </cell>
        </row>
        <row r="73">
          <cell r="B73">
            <v>100717</v>
          </cell>
          <cell r="C73">
            <v>4</v>
          </cell>
          <cell r="D73">
            <v>66280558</v>
          </cell>
          <cell r="E73">
            <v>0</v>
          </cell>
          <cell r="F73">
            <v>66280558</v>
          </cell>
        </row>
        <row r="74">
          <cell r="B74">
            <v>301283</v>
          </cell>
          <cell r="C74">
            <v>3</v>
          </cell>
          <cell r="D74">
            <v>17876749</v>
          </cell>
          <cell r="E74">
            <v>0</v>
          </cell>
          <cell r="F74">
            <v>17876749</v>
          </cell>
        </row>
        <row r="75">
          <cell r="B75">
            <v>190315</v>
          </cell>
          <cell r="C75">
            <v>3</v>
          </cell>
          <cell r="D75">
            <v>10792993</v>
          </cell>
          <cell r="E75">
            <v>0</v>
          </cell>
          <cell r="F75">
            <v>10792993</v>
          </cell>
        </row>
        <row r="76">
          <cell r="B76">
            <v>190317</v>
          </cell>
          <cell r="C76">
            <v>3</v>
          </cell>
          <cell r="D76">
            <v>2519325</v>
          </cell>
          <cell r="E76">
            <v>0</v>
          </cell>
          <cell r="F76">
            <v>2519325</v>
          </cell>
        </row>
        <row r="77">
          <cell r="B77">
            <v>270777</v>
          </cell>
          <cell r="C77">
            <v>3</v>
          </cell>
          <cell r="D77">
            <v>3308955</v>
          </cell>
          <cell r="E77">
            <v>0</v>
          </cell>
          <cell r="F77">
            <v>3308955</v>
          </cell>
        </row>
        <row r="78">
          <cell r="B78">
            <v>150775</v>
          </cell>
          <cell r="C78">
            <v>3</v>
          </cell>
          <cell r="D78">
            <v>3523155</v>
          </cell>
          <cell r="E78">
            <v>0</v>
          </cell>
          <cell r="F78">
            <v>3523155</v>
          </cell>
        </row>
        <row r="79">
          <cell r="B79">
            <v>190352</v>
          </cell>
          <cell r="C79">
            <v>3</v>
          </cell>
          <cell r="D79">
            <v>8397764</v>
          </cell>
          <cell r="E79">
            <v>0</v>
          </cell>
          <cell r="F79">
            <v>8397764</v>
          </cell>
        </row>
        <row r="80">
          <cell r="B80">
            <v>304159</v>
          </cell>
          <cell r="C80">
            <v>3</v>
          </cell>
          <cell r="D80">
            <v>1715399</v>
          </cell>
          <cell r="E80">
            <v>0</v>
          </cell>
          <cell r="F80">
            <v>1715399</v>
          </cell>
        </row>
        <row r="81">
          <cell r="B81">
            <v>362041</v>
          </cell>
          <cell r="C81">
            <v>1</v>
          </cell>
          <cell r="D81">
            <v>7850137</v>
          </cell>
          <cell r="E81">
            <v>13737740</v>
          </cell>
          <cell r="F81">
            <v>13737740</v>
          </cell>
        </row>
        <row r="82">
          <cell r="B82">
            <v>190380</v>
          </cell>
          <cell r="C82">
            <v>3</v>
          </cell>
          <cell r="D82">
            <v>2480846</v>
          </cell>
          <cell r="E82">
            <v>0</v>
          </cell>
          <cell r="F82">
            <v>2480846</v>
          </cell>
        </row>
        <row r="83">
          <cell r="B83">
            <v>320874</v>
          </cell>
          <cell r="C83">
            <v>1</v>
          </cell>
          <cell r="D83">
            <v>2028206</v>
          </cell>
          <cell r="E83">
            <v>3549361</v>
          </cell>
          <cell r="F83">
            <v>3549361</v>
          </cell>
        </row>
        <row r="84">
          <cell r="B84">
            <v>220733</v>
          </cell>
          <cell r="C84">
            <v>1</v>
          </cell>
          <cell r="D84">
            <v>2517468</v>
          </cell>
          <cell r="E84">
            <v>4405569</v>
          </cell>
          <cell r="F84">
            <v>4405569</v>
          </cell>
        </row>
        <row r="85">
          <cell r="B85">
            <v>331216</v>
          </cell>
          <cell r="C85">
            <v>3</v>
          </cell>
          <cell r="D85">
            <v>6877770</v>
          </cell>
          <cell r="E85">
            <v>0</v>
          </cell>
          <cell r="F85">
            <v>6877770</v>
          </cell>
        </row>
        <row r="86">
          <cell r="B86">
            <v>190150</v>
          </cell>
          <cell r="C86">
            <v>3</v>
          </cell>
          <cell r="D86">
            <v>402226</v>
          </cell>
          <cell r="E86">
            <v>0</v>
          </cell>
          <cell r="F86">
            <v>402226</v>
          </cell>
        </row>
        <row r="87">
          <cell r="B87">
            <v>150736</v>
          </cell>
          <cell r="C87">
            <v>1</v>
          </cell>
          <cell r="D87">
            <v>47986046</v>
          </cell>
          <cell r="E87">
            <v>83975581</v>
          </cell>
          <cell r="F87">
            <v>83975581</v>
          </cell>
        </row>
        <row r="88">
          <cell r="B88">
            <v>150737</v>
          </cell>
          <cell r="C88">
            <v>1</v>
          </cell>
          <cell r="D88">
            <v>6784811</v>
          </cell>
          <cell r="E88">
            <v>11873418</v>
          </cell>
          <cell r="F88">
            <v>11873418</v>
          </cell>
        </row>
        <row r="89">
          <cell r="B89">
            <v>100745</v>
          </cell>
          <cell r="C89">
            <v>1</v>
          </cell>
          <cell r="D89">
            <v>1857962</v>
          </cell>
          <cell r="E89">
            <v>3251434</v>
          </cell>
          <cell r="F89">
            <v>3251434</v>
          </cell>
        </row>
        <row r="90">
          <cell r="B90">
            <v>191227</v>
          </cell>
          <cell r="C90">
            <v>1</v>
          </cell>
          <cell r="D90">
            <v>76428196</v>
          </cell>
          <cell r="E90">
            <v>133749343</v>
          </cell>
          <cell r="F90">
            <v>133749343</v>
          </cell>
        </row>
        <row r="91">
          <cell r="B91">
            <v>191261</v>
          </cell>
          <cell r="C91">
            <v>1</v>
          </cell>
          <cell r="D91">
            <v>47606476</v>
          </cell>
          <cell r="E91">
            <v>83311332</v>
          </cell>
          <cell r="F91">
            <v>83311332</v>
          </cell>
        </row>
        <row r="92">
          <cell r="B92">
            <v>191230</v>
          </cell>
          <cell r="C92">
            <v>1</v>
          </cell>
          <cell r="D92">
            <v>58942716</v>
          </cell>
          <cell r="E92">
            <v>103149753</v>
          </cell>
          <cell r="F92">
            <v>103149753</v>
          </cell>
        </row>
        <row r="93">
          <cell r="B93">
            <v>191231</v>
          </cell>
          <cell r="C93">
            <v>1</v>
          </cell>
          <cell r="D93">
            <v>64082931</v>
          </cell>
          <cell r="E93">
            <v>112145129</v>
          </cell>
          <cell r="F93">
            <v>112145129</v>
          </cell>
        </row>
        <row r="94">
          <cell r="B94">
            <v>191306</v>
          </cell>
          <cell r="C94">
            <v>1</v>
          </cell>
          <cell r="D94">
            <v>36855963</v>
          </cell>
          <cell r="E94">
            <v>64497934</v>
          </cell>
          <cell r="F94">
            <v>64497934</v>
          </cell>
        </row>
        <row r="95">
          <cell r="B95">
            <v>191228</v>
          </cell>
          <cell r="C95">
            <v>1</v>
          </cell>
          <cell r="D95">
            <v>165930996</v>
          </cell>
          <cell r="E95">
            <v>290379243</v>
          </cell>
          <cell r="F95">
            <v>290379243</v>
          </cell>
        </row>
        <row r="96">
          <cell r="B96">
            <v>190468</v>
          </cell>
          <cell r="C96">
            <v>3</v>
          </cell>
          <cell r="D96">
            <v>3917961</v>
          </cell>
          <cell r="E96">
            <v>0</v>
          </cell>
          <cell r="F96">
            <v>3917961</v>
          </cell>
        </row>
        <row r="97">
          <cell r="B97">
            <v>361246</v>
          </cell>
          <cell r="C97">
            <v>3</v>
          </cell>
          <cell r="D97">
            <v>69185507</v>
          </cell>
          <cell r="E97">
            <v>0</v>
          </cell>
          <cell r="F97">
            <v>69185507</v>
          </cell>
        </row>
        <row r="98">
          <cell r="B98">
            <v>190198</v>
          </cell>
          <cell r="C98">
            <v>3</v>
          </cell>
          <cell r="D98">
            <v>17404135</v>
          </cell>
          <cell r="E98">
            <v>0</v>
          </cell>
          <cell r="F98">
            <v>17404135</v>
          </cell>
        </row>
        <row r="99">
          <cell r="B99">
            <v>190854</v>
          </cell>
          <cell r="C99">
            <v>3</v>
          </cell>
          <cell r="D99">
            <v>13522029</v>
          </cell>
          <cell r="E99">
            <v>0</v>
          </cell>
          <cell r="F99">
            <v>13522029</v>
          </cell>
        </row>
        <row r="100">
          <cell r="B100">
            <v>434040</v>
          </cell>
          <cell r="C100">
            <v>2</v>
          </cell>
          <cell r="D100">
            <v>53789612</v>
          </cell>
          <cell r="E100">
            <v>0</v>
          </cell>
          <cell r="F100">
            <v>53789612</v>
          </cell>
        </row>
        <row r="101">
          <cell r="B101">
            <v>450936</v>
          </cell>
          <cell r="C101">
            <v>1</v>
          </cell>
          <cell r="D101">
            <v>5423741</v>
          </cell>
          <cell r="E101">
            <v>9491547</v>
          </cell>
          <cell r="F101">
            <v>9491547</v>
          </cell>
        </row>
        <row r="102">
          <cell r="B102">
            <v>190521</v>
          </cell>
          <cell r="C102">
            <v>3</v>
          </cell>
          <cell r="D102">
            <v>10023062</v>
          </cell>
          <cell r="E102">
            <v>0</v>
          </cell>
          <cell r="F102">
            <v>10023062</v>
          </cell>
        </row>
        <row r="103">
          <cell r="B103">
            <v>240942</v>
          </cell>
          <cell r="C103">
            <v>4</v>
          </cell>
          <cell r="D103">
            <v>16056301</v>
          </cell>
          <cell r="E103">
            <v>0</v>
          </cell>
          <cell r="F103">
            <v>16056301</v>
          </cell>
        </row>
        <row r="104">
          <cell r="B104">
            <v>150830</v>
          </cell>
          <cell r="C104">
            <v>5</v>
          </cell>
          <cell r="D104">
            <v>2426261</v>
          </cell>
          <cell r="E104">
            <v>0</v>
          </cell>
          <cell r="F104">
            <v>2426261</v>
          </cell>
        </row>
        <row r="105">
          <cell r="B105">
            <v>340951</v>
          </cell>
          <cell r="C105">
            <v>3</v>
          </cell>
          <cell r="D105">
            <v>16814776</v>
          </cell>
          <cell r="E105">
            <v>0</v>
          </cell>
          <cell r="F105">
            <v>16814776</v>
          </cell>
        </row>
        <row r="106">
          <cell r="B106">
            <v>196168</v>
          </cell>
          <cell r="C106">
            <v>2</v>
          </cell>
          <cell r="D106">
            <v>9613084</v>
          </cell>
          <cell r="E106">
            <v>0</v>
          </cell>
          <cell r="F106">
            <v>9613084</v>
          </cell>
        </row>
        <row r="107">
          <cell r="B107">
            <v>190524</v>
          </cell>
          <cell r="C107">
            <v>3</v>
          </cell>
          <cell r="D107">
            <v>10032570</v>
          </cell>
          <cell r="E107">
            <v>0</v>
          </cell>
          <cell r="F107">
            <v>10032570</v>
          </cell>
        </row>
        <row r="108">
          <cell r="B108">
            <v>500954</v>
          </cell>
          <cell r="C108">
            <v>3</v>
          </cell>
          <cell r="D108">
            <v>4357842</v>
          </cell>
          <cell r="E108">
            <v>0</v>
          </cell>
          <cell r="F108">
            <v>4357842</v>
          </cell>
        </row>
        <row r="109">
          <cell r="B109">
            <v>250956</v>
          </cell>
          <cell r="C109">
            <v>1</v>
          </cell>
          <cell r="D109">
            <v>3746824</v>
          </cell>
          <cell r="E109">
            <v>6556941</v>
          </cell>
          <cell r="F109">
            <v>6556941</v>
          </cell>
        </row>
        <row r="110">
          <cell r="B110">
            <v>190541</v>
          </cell>
          <cell r="C110">
            <v>3</v>
          </cell>
          <cell r="D110">
            <v>1568648</v>
          </cell>
          <cell r="F110">
            <v>1568648</v>
          </cell>
        </row>
        <row r="111">
          <cell r="B111">
            <v>190547</v>
          </cell>
          <cell r="C111">
            <v>3</v>
          </cell>
          <cell r="D111">
            <v>6437166</v>
          </cell>
          <cell r="E111">
            <v>0</v>
          </cell>
          <cell r="F111">
            <v>6437166</v>
          </cell>
        </row>
        <row r="112">
          <cell r="B112">
            <v>334048</v>
          </cell>
          <cell r="C112">
            <v>1</v>
          </cell>
          <cell r="D112">
            <v>2981347</v>
          </cell>
          <cell r="E112">
            <v>5217357</v>
          </cell>
          <cell r="F112">
            <v>5217357</v>
          </cell>
        </row>
        <row r="113">
          <cell r="B113">
            <v>361266</v>
          </cell>
          <cell r="C113">
            <v>1</v>
          </cell>
          <cell r="D113">
            <v>2747721</v>
          </cell>
          <cell r="E113">
            <v>4808512</v>
          </cell>
          <cell r="F113">
            <v>4808512</v>
          </cell>
        </row>
        <row r="114">
          <cell r="B114">
            <v>274043</v>
          </cell>
          <cell r="C114">
            <v>1</v>
          </cell>
          <cell r="D114">
            <v>5694173</v>
          </cell>
          <cell r="E114">
            <v>9964802</v>
          </cell>
          <cell r="F114">
            <v>9964802</v>
          </cell>
        </row>
        <row r="115">
          <cell r="B115">
            <v>190810</v>
          </cell>
          <cell r="C115">
            <v>3</v>
          </cell>
          <cell r="D115">
            <v>9493942</v>
          </cell>
          <cell r="E115">
            <v>0</v>
          </cell>
          <cell r="F115">
            <v>9493942</v>
          </cell>
        </row>
        <row r="116">
          <cell r="B116">
            <v>500967</v>
          </cell>
          <cell r="C116">
            <v>1</v>
          </cell>
          <cell r="D116">
            <v>6479050</v>
          </cell>
          <cell r="E116">
            <v>11338337</v>
          </cell>
          <cell r="F116">
            <v>11338337</v>
          </cell>
        </row>
        <row r="117">
          <cell r="B117">
            <v>560501</v>
          </cell>
          <cell r="C117">
            <v>3</v>
          </cell>
          <cell r="D117">
            <v>2323555</v>
          </cell>
          <cell r="E117">
            <v>0</v>
          </cell>
          <cell r="F117">
            <v>2323555</v>
          </cell>
        </row>
        <row r="118">
          <cell r="B118">
            <v>301242</v>
          </cell>
          <cell r="C118">
            <v>3</v>
          </cell>
          <cell r="D118">
            <v>8999325</v>
          </cell>
          <cell r="E118">
            <v>0</v>
          </cell>
          <cell r="F118">
            <v>8999325</v>
          </cell>
        </row>
        <row r="119">
          <cell r="B119">
            <v>190581</v>
          </cell>
          <cell r="C119">
            <v>3</v>
          </cell>
          <cell r="D119">
            <v>11042117</v>
          </cell>
          <cell r="E119">
            <v>0</v>
          </cell>
          <cell r="F119">
            <v>11042117</v>
          </cell>
        </row>
        <row r="120">
          <cell r="B120">
            <v>190307</v>
          </cell>
          <cell r="C120">
            <v>3</v>
          </cell>
          <cell r="D120">
            <v>12247445</v>
          </cell>
          <cell r="E120">
            <v>0</v>
          </cell>
          <cell r="F120">
            <v>12247445</v>
          </cell>
        </row>
        <row r="121">
          <cell r="B121">
            <v>190587</v>
          </cell>
          <cell r="C121">
            <v>3</v>
          </cell>
          <cell r="D121">
            <v>14603268</v>
          </cell>
          <cell r="E121">
            <v>0</v>
          </cell>
          <cell r="F121">
            <v>14603268</v>
          </cell>
        </row>
        <row r="122">
          <cell r="B122">
            <v>190696</v>
          </cell>
          <cell r="C122">
            <v>3</v>
          </cell>
          <cell r="D122">
            <v>29755127</v>
          </cell>
          <cell r="E122">
            <v>0</v>
          </cell>
          <cell r="F122">
            <v>29755127</v>
          </cell>
        </row>
        <row r="123">
          <cell r="B123">
            <v>370759</v>
          </cell>
          <cell r="C123">
            <v>3</v>
          </cell>
          <cell r="D123">
            <v>21760552</v>
          </cell>
          <cell r="E123">
            <v>0</v>
          </cell>
          <cell r="F123">
            <v>21760552</v>
          </cell>
        </row>
        <row r="124">
          <cell r="B124">
            <v>331293</v>
          </cell>
          <cell r="C124">
            <v>3</v>
          </cell>
          <cell r="D124">
            <v>10386546</v>
          </cell>
          <cell r="E124">
            <v>0</v>
          </cell>
          <cell r="F124">
            <v>10386546</v>
          </cell>
        </row>
        <row r="125">
          <cell r="B125">
            <v>190605</v>
          </cell>
          <cell r="C125">
            <v>3</v>
          </cell>
          <cell r="D125">
            <v>-66818</v>
          </cell>
          <cell r="E125">
            <v>0</v>
          </cell>
          <cell r="F125">
            <v>0</v>
          </cell>
        </row>
        <row r="126">
          <cell r="B126">
            <v>130760</v>
          </cell>
          <cell r="C126">
            <v>1</v>
          </cell>
          <cell r="D126">
            <v>5559720</v>
          </cell>
          <cell r="E126">
            <v>9729511</v>
          </cell>
          <cell r="F126">
            <v>9729511</v>
          </cell>
        </row>
        <row r="127">
          <cell r="B127">
            <v>190630</v>
          </cell>
          <cell r="C127">
            <v>3</v>
          </cell>
          <cell r="D127">
            <v>15446871</v>
          </cell>
          <cell r="E127">
            <v>0</v>
          </cell>
          <cell r="F127">
            <v>15446871</v>
          </cell>
        </row>
        <row r="128">
          <cell r="B128">
            <v>190382</v>
          </cell>
          <cell r="C128">
            <v>3</v>
          </cell>
          <cell r="D128">
            <v>30625100</v>
          </cell>
          <cell r="E128">
            <v>0</v>
          </cell>
          <cell r="F128">
            <v>30625100</v>
          </cell>
        </row>
        <row r="129">
          <cell r="B129">
            <v>171049</v>
          </cell>
          <cell r="C129">
            <v>3</v>
          </cell>
          <cell r="D129">
            <v>5825073</v>
          </cell>
          <cell r="E129">
            <v>0</v>
          </cell>
          <cell r="F129">
            <v>5825073</v>
          </cell>
        </row>
        <row r="130">
          <cell r="B130">
            <v>430705</v>
          </cell>
          <cell r="C130">
            <v>3</v>
          </cell>
          <cell r="D130">
            <v>18669862</v>
          </cell>
          <cell r="E130">
            <v>0</v>
          </cell>
          <cell r="F130">
            <v>18669862</v>
          </cell>
        </row>
        <row r="131">
          <cell r="B131">
            <v>334487</v>
          </cell>
          <cell r="C131">
            <v>1</v>
          </cell>
          <cell r="D131">
            <v>62223967</v>
          </cell>
          <cell r="E131">
            <v>108891943</v>
          </cell>
          <cell r="F131">
            <v>108891943</v>
          </cell>
        </row>
        <row r="132">
          <cell r="B132">
            <v>190366</v>
          </cell>
          <cell r="C132">
            <v>3</v>
          </cell>
          <cell r="D132">
            <v>13791774</v>
          </cell>
          <cell r="E132">
            <v>0</v>
          </cell>
          <cell r="F132">
            <v>13791774</v>
          </cell>
        </row>
        <row r="133">
          <cell r="B133">
            <v>190673</v>
          </cell>
          <cell r="C133">
            <v>3</v>
          </cell>
          <cell r="D133">
            <v>7389923</v>
          </cell>
          <cell r="E133">
            <v>0</v>
          </cell>
          <cell r="F133">
            <v>7389923</v>
          </cell>
        </row>
        <row r="134">
          <cell r="B134">
            <v>380939</v>
          </cell>
          <cell r="C134">
            <v>1</v>
          </cell>
          <cell r="D134">
            <v>160885405</v>
          </cell>
          <cell r="E134">
            <v>281549459</v>
          </cell>
          <cell r="F134">
            <v>281549459</v>
          </cell>
        </row>
        <row r="135">
          <cell r="B135">
            <v>391010</v>
          </cell>
          <cell r="C135">
            <v>1</v>
          </cell>
          <cell r="D135">
            <v>36373723</v>
          </cell>
          <cell r="E135">
            <v>63654016</v>
          </cell>
          <cell r="F135">
            <v>63654016</v>
          </cell>
        </row>
        <row r="136">
          <cell r="B136">
            <v>400511</v>
          </cell>
          <cell r="C136">
            <v>1</v>
          </cell>
          <cell r="D136">
            <v>14229883</v>
          </cell>
          <cell r="E136">
            <v>24902295</v>
          </cell>
          <cell r="F136">
            <v>24902295</v>
          </cell>
        </row>
        <row r="137">
          <cell r="B137">
            <v>410782</v>
          </cell>
          <cell r="C137">
            <v>1</v>
          </cell>
          <cell r="D137">
            <v>83485788</v>
          </cell>
          <cell r="E137">
            <v>146100129</v>
          </cell>
          <cell r="F137">
            <v>146100129</v>
          </cell>
        </row>
        <row r="138">
          <cell r="B138">
            <v>190680</v>
          </cell>
          <cell r="C138">
            <v>3</v>
          </cell>
          <cell r="D138">
            <v>42111825</v>
          </cell>
          <cell r="E138">
            <v>0</v>
          </cell>
          <cell r="F138">
            <v>42111825</v>
          </cell>
        </row>
        <row r="139">
          <cell r="B139">
            <v>190681</v>
          </cell>
          <cell r="C139">
            <v>3</v>
          </cell>
          <cell r="D139">
            <v>1087628</v>
          </cell>
          <cell r="E139">
            <v>0</v>
          </cell>
          <cell r="F139">
            <v>1087628</v>
          </cell>
        </row>
        <row r="140">
          <cell r="B140">
            <v>301314</v>
          </cell>
          <cell r="C140">
            <v>3</v>
          </cell>
          <cell r="D140">
            <v>12994872</v>
          </cell>
          <cell r="E140">
            <v>0</v>
          </cell>
          <cell r="F140">
            <v>12994872</v>
          </cell>
        </row>
        <row r="141">
          <cell r="B141">
            <v>424002</v>
          </cell>
          <cell r="C141">
            <v>1</v>
          </cell>
          <cell r="D141">
            <v>3068663</v>
          </cell>
          <cell r="E141">
            <v>5370160</v>
          </cell>
          <cell r="F141">
            <v>5370160</v>
          </cell>
        </row>
        <row r="142">
          <cell r="B142">
            <v>430883</v>
          </cell>
          <cell r="C142">
            <v>1</v>
          </cell>
          <cell r="D142">
            <v>108333422</v>
          </cell>
          <cell r="E142">
            <v>189583489</v>
          </cell>
          <cell r="F142">
            <v>189583489</v>
          </cell>
        </row>
        <row r="143">
          <cell r="B143">
            <v>190685</v>
          </cell>
          <cell r="C143">
            <v>3</v>
          </cell>
          <cell r="D143">
            <v>4453538</v>
          </cell>
          <cell r="E143">
            <v>0</v>
          </cell>
          <cell r="F143">
            <v>4453538</v>
          </cell>
        </row>
        <row r="144">
          <cell r="B144">
            <v>190691</v>
          </cell>
          <cell r="C144">
            <v>3</v>
          </cell>
          <cell r="D144">
            <v>5918110</v>
          </cell>
          <cell r="E144">
            <v>0</v>
          </cell>
          <cell r="F144">
            <v>5918110</v>
          </cell>
        </row>
        <row r="145">
          <cell r="B145">
            <v>370658</v>
          </cell>
          <cell r="C145">
            <v>3</v>
          </cell>
          <cell r="D145">
            <v>19498585</v>
          </cell>
          <cell r="E145">
            <v>0</v>
          </cell>
          <cell r="F145">
            <v>19498585</v>
          </cell>
        </row>
        <row r="146">
          <cell r="B146">
            <v>370744</v>
          </cell>
          <cell r="C146">
            <v>3</v>
          </cell>
          <cell r="D146">
            <v>50635000</v>
          </cell>
          <cell r="E146">
            <v>0</v>
          </cell>
          <cell r="F146">
            <v>50635000</v>
          </cell>
        </row>
        <row r="147">
          <cell r="B147">
            <v>100793</v>
          </cell>
          <cell r="C147">
            <v>3</v>
          </cell>
          <cell r="D147">
            <v>2008516</v>
          </cell>
          <cell r="E147">
            <v>0</v>
          </cell>
          <cell r="F147">
            <v>2008516</v>
          </cell>
        </row>
        <row r="148">
          <cell r="B148">
            <v>124004</v>
          </cell>
          <cell r="C148">
            <v>1</v>
          </cell>
          <cell r="D148">
            <v>1413102</v>
          </cell>
          <cell r="E148">
            <v>2472928</v>
          </cell>
          <cell r="F148">
            <v>2472928</v>
          </cell>
        </row>
        <row r="149">
          <cell r="B149">
            <v>370689</v>
          </cell>
          <cell r="C149">
            <v>3</v>
          </cell>
          <cell r="D149">
            <v>11157349</v>
          </cell>
          <cell r="E149">
            <v>0</v>
          </cell>
          <cell r="F149">
            <v>11157349</v>
          </cell>
        </row>
        <row r="150">
          <cell r="B150">
            <v>451019</v>
          </cell>
          <cell r="C150">
            <v>1</v>
          </cell>
          <cell r="D150">
            <v>114628</v>
          </cell>
          <cell r="E150">
            <v>200598</v>
          </cell>
          <cell r="F150">
            <v>200598</v>
          </cell>
        </row>
        <row r="151">
          <cell r="B151">
            <v>100797</v>
          </cell>
          <cell r="C151">
            <v>1</v>
          </cell>
          <cell r="D151">
            <v>1788760</v>
          </cell>
          <cell r="E151">
            <v>3130329</v>
          </cell>
          <cell r="F151">
            <v>3130329</v>
          </cell>
        </row>
        <row r="152">
          <cell r="B152">
            <v>461024</v>
          </cell>
          <cell r="C152">
            <v>1</v>
          </cell>
          <cell r="D152">
            <v>2410949</v>
          </cell>
          <cell r="E152">
            <v>4219161</v>
          </cell>
          <cell r="F152">
            <v>4219161</v>
          </cell>
        </row>
        <row r="153">
          <cell r="B153">
            <v>141338</v>
          </cell>
          <cell r="C153">
            <v>1</v>
          </cell>
          <cell r="D153">
            <v>2462993</v>
          </cell>
          <cell r="E153">
            <v>4310237</v>
          </cell>
          <cell r="F153">
            <v>4310237</v>
          </cell>
        </row>
        <row r="154">
          <cell r="B154">
            <v>394009</v>
          </cell>
          <cell r="C154">
            <v>3</v>
          </cell>
          <cell r="D154">
            <v>6697802</v>
          </cell>
          <cell r="E154">
            <v>0</v>
          </cell>
          <cell r="F154">
            <v>6697802</v>
          </cell>
        </row>
        <row r="155">
          <cell r="B155">
            <v>190754</v>
          </cell>
          <cell r="C155">
            <v>3</v>
          </cell>
          <cell r="D155">
            <v>37802153</v>
          </cell>
          <cell r="E155">
            <v>0</v>
          </cell>
          <cell r="F155">
            <v>37802153</v>
          </cell>
        </row>
        <row r="156">
          <cell r="B156">
            <v>380964</v>
          </cell>
          <cell r="C156">
            <v>3</v>
          </cell>
          <cell r="D156">
            <v>27492556</v>
          </cell>
          <cell r="E156">
            <v>0</v>
          </cell>
          <cell r="F156">
            <v>27492556</v>
          </cell>
        </row>
        <row r="157">
          <cell r="B157">
            <v>190053</v>
          </cell>
          <cell r="C157">
            <v>3</v>
          </cell>
          <cell r="D157">
            <v>26233332</v>
          </cell>
          <cell r="E157">
            <v>0</v>
          </cell>
          <cell r="F157">
            <v>26233332</v>
          </cell>
        </row>
        <row r="158">
          <cell r="B158">
            <v>10967</v>
          </cell>
          <cell r="C158">
            <v>3</v>
          </cell>
          <cell r="D158">
            <v>7837975</v>
          </cell>
          <cell r="E158">
            <v>0</v>
          </cell>
          <cell r="F158">
            <v>7837975</v>
          </cell>
        </row>
        <row r="159">
          <cell r="B159">
            <v>190599</v>
          </cell>
          <cell r="C159">
            <v>3</v>
          </cell>
          <cell r="D159">
            <v>18270264</v>
          </cell>
          <cell r="E159">
            <v>0</v>
          </cell>
          <cell r="F159">
            <v>18270264</v>
          </cell>
        </row>
        <row r="160">
          <cell r="B160">
            <v>250955</v>
          </cell>
          <cell r="C160">
            <v>1</v>
          </cell>
          <cell r="D160">
            <v>1872429</v>
          </cell>
          <cell r="E160">
            <v>3276751</v>
          </cell>
          <cell r="F160">
            <v>3276751</v>
          </cell>
        </row>
        <row r="161">
          <cell r="B161">
            <v>490919</v>
          </cell>
          <cell r="C161">
            <v>4</v>
          </cell>
          <cell r="D161">
            <v>21981436</v>
          </cell>
          <cell r="E161">
            <v>0</v>
          </cell>
          <cell r="F161">
            <v>21981436</v>
          </cell>
        </row>
        <row r="162">
          <cell r="B162">
            <v>481094</v>
          </cell>
          <cell r="C162">
            <v>3</v>
          </cell>
          <cell r="D162">
            <v>6516170</v>
          </cell>
          <cell r="E162">
            <v>0</v>
          </cell>
          <cell r="F162">
            <v>6516170</v>
          </cell>
        </row>
        <row r="163">
          <cell r="B163">
            <v>150808</v>
          </cell>
          <cell r="C163">
            <v>1</v>
          </cell>
          <cell r="D163">
            <v>2442761</v>
          </cell>
          <cell r="E163">
            <v>4274832</v>
          </cell>
          <cell r="F163">
            <v>4274832</v>
          </cell>
        </row>
        <row r="164">
          <cell r="B164">
            <v>484028</v>
          </cell>
          <cell r="C164">
            <v>3</v>
          </cell>
          <cell r="D164">
            <v>1343300</v>
          </cell>
          <cell r="E164">
            <v>0</v>
          </cell>
          <cell r="F164">
            <v>1343300</v>
          </cell>
        </row>
        <row r="165">
          <cell r="B165">
            <v>531059</v>
          </cell>
          <cell r="C165">
            <v>1</v>
          </cell>
          <cell r="D165">
            <v>1688703</v>
          </cell>
          <cell r="E165">
            <v>2955231</v>
          </cell>
          <cell r="F165">
            <v>2955231</v>
          </cell>
        </row>
        <row r="166">
          <cell r="B166">
            <v>540816</v>
          </cell>
          <cell r="C166">
            <v>1</v>
          </cell>
          <cell r="D166">
            <v>3316906</v>
          </cell>
          <cell r="E166">
            <v>5804586</v>
          </cell>
          <cell r="F166">
            <v>5804586</v>
          </cell>
        </row>
        <row r="167">
          <cell r="B167">
            <v>551061</v>
          </cell>
          <cell r="C167">
            <v>1</v>
          </cell>
          <cell r="D167">
            <v>5693413</v>
          </cell>
          <cell r="E167">
            <v>9963472</v>
          </cell>
          <cell r="F167">
            <v>9963472</v>
          </cell>
        </row>
        <row r="168">
          <cell r="B168">
            <v>301357</v>
          </cell>
          <cell r="C168">
            <v>3</v>
          </cell>
          <cell r="D168">
            <v>6910985</v>
          </cell>
          <cell r="E168">
            <v>0</v>
          </cell>
          <cell r="F168">
            <v>6910985</v>
          </cell>
        </row>
        <row r="169">
          <cell r="B169">
            <v>304079</v>
          </cell>
          <cell r="C169">
            <v>3</v>
          </cell>
          <cell r="D169">
            <v>3141914</v>
          </cell>
          <cell r="E169">
            <v>0</v>
          </cell>
          <cell r="F169">
            <v>3141914</v>
          </cell>
        </row>
        <row r="170">
          <cell r="B170">
            <v>190930</v>
          </cell>
          <cell r="C170">
            <v>1</v>
          </cell>
          <cell r="D170">
            <v>4981191</v>
          </cell>
          <cell r="E170">
            <v>8717085</v>
          </cell>
          <cell r="F170">
            <v>8717085</v>
          </cell>
        </row>
        <row r="171">
          <cell r="B171">
            <v>341006</v>
          </cell>
          <cell r="C171">
            <v>1</v>
          </cell>
          <cell r="D171">
            <v>117560969</v>
          </cell>
          <cell r="E171">
            <v>205731695</v>
          </cell>
          <cell r="F171">
            <v>205731695</v>
          </cell>
        </row>
        <row r="172">
          <cell r="B172">
            <v>301279</v>
          </cell>
          <cell r="C172">
            <v>1</v>
          </cell>
          <cell r="D172">
            <v>38221618</v>
          </cell>
          <cell r="E172">
            <v>66887832</v>
          </cell>
          <cell r="F172">
            <v>66887832</v>
          </cell>
        </row>
        <row r="173">
          <cell r="B173">
            <v>370782</v>
          </cell>
          <cell r="C173">
            <v>1</v>
          </cell>
          <cell r="D173">
            <v>33577999</v>
          </cell>
          <cell r="E173">
            <v>58761499</v>
          </cell>
          <cell r="F173">
            <v>58761499</v>
          </cell>
        </row>
        <row r="174">
          <cell r="B174">
            <v>332172</v>
          </cell>
          <cell r="C174">
            <v>3</v>
          </cell>
          <cell r="D174">
            <v>-156450</v>
          </cell>
          <cell r="E174">
            <v>0</v>
          </cell>
          <cell r="F174">
            <v>0</v>
          </cell>
        </row>
        <row r="175">
          <cell r="B175">
            <v>190812</v>
          </cell>
          <cell r="C175">
            <v>3</v>
          </cell>
          <cell r="D175">
            <v>16127505</v>
          </cell>
          <cell r="E175">
            <v>0</v>
          </cell>
          <cell r="F175">
            <v>16127505</v>
          </cell>
        </row>
        <row r="176">
          <cell r="B176">
            <v>560481</v>
          </cell>
          <cell r="C176">
            <v>1</v>
          </cell>
          <cell r="D176">
            <v>46811878</v>
          </cell>
          <cell r="E176">
            <v>81920786</v>
          </cell>
          <cell r="F176">
            <v>81920786</v>
          </cell>
        </row>
        <row r="177">
          <cell r="B177">
            <v>361370</v>
          </cell>
          <cell r="C177">
            <v>3</v>
          </cell>
          <cell r="D177">
            <v>5188333</v>
          </cell>
          <cell r="E177">
            <v>0</v>
          </cell>
          <cell r="F177">
            <v>5188333</v>
          </cell>
        </row>
        <row r="178">
          <cell r="B178">
            <v>370787</v>
          </cell>
          <cell r="C178">
            <v>3</v>
          </cell>
          <cell r="D178">
            <v>6138988</v>
          </cell>
          <cell r="E178">
            <v>0</v>
          </cell>
          <cell r="F178">
            <v>6138988</v>
          </cell>
        </row>
        <row r="179">
          <cell r="B179">
            <v>444013</v>
          </cell>
          <cell r="C179">
            <v>3</v>
          </cell>
          <cell r="D179">
            <v>7035726</v>
          </cell>
          <cell r="E179">
            <v>0</v>
          </cell>
          <cell r="F179">
            <v>7035726</v>
          </cell>
        </row>
        <row r="180">
          <cell r="B180">
            <v>301188</v>
          </cell>
          <cell r="C180">
            <v>3</v>
          </cell>
          <cell r="D180">
            <v>15961841</v>
          </cell>
          <cell r="E180">
            <v>0</v>
          </cell>
          <cell r="F180">
            <v>15961841</v>
          </cell>
        </row>
        <row r="181">
          <cell r="B181">
            <v>301566</v>
          </cell>
          <cell r="C181">
            <v>3</v>
          </cell>
          <cell r="D181">
            <v>40303325</v>
          </cell>
          <cell r="E181">
            <v>0</v>
          </cell>
          <cell r="F181">
            <v>40303325</v>
          </cell>
        </row>
        <row r="182">
          <cell r="B182">
            <v>190878</v>
          </cell>
          <cell r="C182">
            <v>3</v>
          </cell>
          <cell r="D182">
            <v>34505429</v>
          </cell>
          <cell r="E182">
            <v>0</v>
          </cell>
          <cell r="F182">
            <v>34505429</v>
          </cell>
        </row>
      </sheetData>
      <sheetData sheetId="8" refreshError="1">
        <row r="2">
          <cell r="A2">
            <v>10846</v>
          </cell>
          <cell r="B2" t="str">
            <v xml:space="preserve">ALAMEDA COUNTY MEDICAL CENTER </v>
          </cell>
          <cell r="C2">
            <v>1</v>
          </cell>
          <cell r="D2">
            <v>2</v>
          </cell>
          <cell r="E2">
            <v>1</v>
          </cell>
          <cell r="F2" t="str">
            <v>County</v>
          </cell>
          <cell r="G2" t="str">
            <v>Alameda County</v>
          </cell>
        </row>
        <row r="3">
          <cell r="A3">
            <v>190017</v>
          </cell>
          <cell r="B3" t="str">
            <v xml:space="preserve">ALHAMBRA HOSPITAL MEDICAL CENTER </v>
          </cell>
          <cell r="C3">
            <v>3</v>
          </cell>
          <cell r="D3">
            <v>3</v>
          </cell>
          <cell r="E3">
            <v>19</v>
          </cell>
          <cell r="F3" t="str">
            <v>N/A</v>
          </cell>
          <cell r="G3" t="str">
            <v>N/A</v>
          </cell>
        </row>
        <row r="4">
          <cell r="A4">
            <v>301097</v>
          </cell>
          <cell r="B4" t="str">
            <v xml:space="preserve">ANAHEIM GENERAL HOSPITAL </v>
          </cell>
          <cell r="C4">
            <v>3</v>
          </cell>
          <cell r="D4">
            <v>3</v>
          </cell>
          <cell r="E4">
            <v>30</v>
          </cell>
          <cell r="F4" t="str">
            <v>N/A</v>
          </cell>
          <cell r="G4" t="str">
            <v>N/A</v>
          </cell>
        </row>
        <row r="5">
          <cell r="A5">
            <v>190034</v>
          </cell>
          <cell r="B5" t="str">
            <v xml:space="preserve">ANTELOPE VALLEY HOSPITAL MEDICAL CENTER </v>
          </cell>
          <cell r="C5">
            <v>1</v>
          </cell>
          <cell r="D5">
            <v>3</v>
          </cell>
          <cell r="E5">
            <v>19</v>
          </cell>
          <cell r="F5" t="str">
            <v>District</v>
          </cell>
          <cell r="G5" t="str">
            <v>Antelope Valley Hospital District</v>
          </cell>
        </row>
        <row r="6">
          <cell r="A6">
            <v>364231</v>
          </cell>
          <cell r="B6" t="str">
            <v xml:space="preserve">ARROWHEAD REGIONAL MEDICAL CENTER </v>
          </cell>
          <cell r="C6">
            <v>1</v>
          </cell>
          <cell r="D6">
            <v>2</v>
          </cell>
          <cell r="E6">
            <v>36</v>
          </cell>
          <cell r="F6" t="str">
            <v>County</v>
          </cell>
          <cell r="G6" t="str">
            <v>San Bernardino County</v>
          </cell>
        </row>
        <row r="7">
          <cell r="A7">
            <v>190045</v>
          </cell>
          <cell r="B7" t="str">
            <v xml:space="preserve">AVALON MUNICIPAL HOSPITAL AND CLINIC </v>
          </cell>
          <cell r="C7">
            <v>3</v>
          </cell>
          <cell r="D7">
            <v>4</v>
          </cell>
          <cell r="E7">
            <v>19</v>
          </cell>
          <cell r="F7" t="str">
            <v>N/A</v>
          </cell>
          <cell r="G7" t="str">
            <v>N/A</v>
          </cell>
        </row>
        <row r="8">
          <cell r="A8">
            <v>190066</v>
          </cell>
          <cell r="B8" t="str">
            <v xml:space="preserve">BELLFLOWER MEDICAL CENTER </v>
          </cell>
          <cell r="C8">
            <v>3</v>
          </cell>
          <cell r="D8">
            <v>3</v>
          </cell>
          <cell r="E8">
            <v>19</v>
          </cell>
          <cell r="F8" t="str">
            <v>N/A</v>
          </cell>
          <cell r="G8" t="str">
            <v>N/A</v>
          </cell>
        </row>
        <row r="9">
          <cell r="A9">
            <v>190081</v>
          </cell>
          <cell r="B9" t="str">
            <v xml:space="preserve">BEVERLY HOSPITAL </v>
          </cell>
          <cell r="C9">
            <v>3</v>
          </cell>
          <cell r="D9">
            <v>3</v>
          </cell>
          <cell r="E9">
            <v>19</v>
          </cell>
          <cell r="F9" t="str">
            <v>N/A</v>
          </cell>
          <cell r="G9" t="str">
            <v>N/A</v>
          </cell>
        </row>
        <row r="10">
          <cell r="A10">
            <v>190020</v>
          </cell>
          <cell r="B10" t="str">
            <v xml:space="preserve">BHC ALHAMBRA HOSPITAL </v>
          </cell>
          <cell r="C10">
            <v>3</v>
          </cell>
          <cell r="D10">
            <v>5</v>
          </cell>
          <cell r="E10">
            <v>19</v>
          </cell>
          <cell r="F10" t="str">
            <v>N/A</v>
          </cell>
          <cell r="G10" t="str">
            <v>N/A</v>
          </cell>
        </row>
        <row r="11">
          <cell r="A11">
            <v>342392</v>
          </cell>
          <cell r="B11" t="str">
            <v xml:space="preserve">BHC SIERRA VISTA HOSPITAL </v>
          </cell>
          <cell r="C11">
            <v>3</v>
          </cell>
          <cell r="D11">
            <v>5</v>
          </cell>
          <cell r="E11">
            <v>34</v>
          </cell>
          <cell r="F11" t="str">
            <v>N/A</v>
          </cell>
          <cell r="G11" t="str">
            <v>N/A</v>
          </cell>
        </row>
        <row r="12">
          <cell r="A12">
            <v>190125</v>
          </cell>
          <cell r="B12" t="str">
            <v xml:space="preserve">CALIFORNIA HOSPITAL MEDICAL CENTER OF L.A. </v>
          </cell>
          <cell r="C12">
            <v>3</v>
          </cell>
          <cell r="D12">
            <v>3</v>
          </cell>
          <cell r="E12">
            <v>19</v>
          </cell>
          <cell r="F12" t="str">
            <v>N/A</v>
          </cell>
          <cell r="G12" t="str">
            <v>N/A</v>
          </cell>
        </row>
        <row r="13">
          <cell r="A13">
            <v>481015</v>
          </cell>
          <cell r="B13" t="str">
            <v xml:space="preserve">CALIFORNIA SPECIALTY HOSPITAL </v>
          </cell>
          <cell r="C13">
            <v>3</v>
          </cell>
          <cell r="D13">
            <v>5</v>
          </cell>
          <cell r="E13">
            <v>48</v>
          </cell>
          <cell r="F13" t="str">
            <v>N/A</v>
          </cell>
          <cell r="G13" t="str">
            <v>N/A</v>
          </cell>
        </row>
        <row r="14">
          <cell r="A14">
            <v>364050</v>
          </cell>
          <cell r="B14" t="str">
            <v xml:space="preserve">CANYON RIDGE HOSPITAL </v>
          </cell>
          <cell r="C14">
            <v>3</v>
          </cell>
          <cell r="D14">
            <v>5</v>
          </cell>
          <cell r="E14">
            <v>36</v>
          </cell>
          <cell r="F14" t="str">
            <v>N/A</v>
          </cell>
          <cell r="G14" t="str">
            <v>N/A</v>
          </cell>
        </row>
        <row r="15">
          <cell r="A15">
            <v>104008</v>
          </cell>
          <cell r="B15" t="str">
            <v xml:space="preserve">CEDAR VISTA HOSPITAL </v>
          </cell>
          <cell r="C15">
            <v>3</v>
          </cell>
          <cell r="D15">
            <v>5</v>
          </cell>
          <cell r="E15">
            <v>10</v>
          </cell>
          <cell r="F15" t="str">
            <v>N/A</v>
          </cell>
          <cell r="G15" t="str">
            <v>N/A</v>
          </cell>
        </row>
        <row r="16">
          <cell r="A16">
            <v>160787</v>
          </cell>
          <cell r="B16" t="str">
            <v xml:space="preserve">CENTRAL VALLEY GENERAL HOSPITAL </v>
          </cell>
          <cell r="C16">
            <v>3</v>
          </cell>
          <cell r="D16">
            <v>3</v>
          </cell>
          <cell r="E16">
            <v>16</v>
          </cell>
          <cell r="F16" t="str">
            <v>N/A</v>
          </cell>
          <cell r="G16" t="str">
            <v>N/A</v>
          </cell>
        </row>
        <row r="17">
          <cell r="A17">
            <v>190163</v>
          </cell>
          <cell r="B17" t="str">
            <v xml:space="preserve">CHARTER BEHAVIORAL HLTH SYSTEM-SO. CA./CHARTER OAK </v>
          </cell>
          <cell r="C17">
            <v>3</v>
          </cell>
          <cell r="D17">
            <v>5</v>
          </cell>
          <cell r="E17">
            <v>19</v>
          </cell>
          <cell r="F17" t="str">
            <v>N/A</v>
          </cell>
          <cell r="G17" t="str">
            <v>N/A</v>
          </cell>
        </row>
        <row r="18">
          <cell r="A18">
            <v>370673</v>
          </cell>
          <cell r="B18" t="str">
            <v xml:space="preserve">CHILDREN'S HOSPITAL - SAN DIEGO </v>
          </cell>
          <cell r="C18">
            <v>2</v>
          </cell>
          <cell r="D18">
            <v>1</v>
          </cell>
          <cell r="E18">
            <v>37</v>
          </cell>
          <cell r="F18" t="str">
            <v>N/A</v>
          </cell>
          <cell r="G18" t="str">
            <v>N/A</v>
          </cell>
        </row>
        <row r="19">
          <cell r="A19">
            <v>304113</v>
          </cell>
          <cell r="B19" t="str">
            <v xml:space="preserve">CHILDREN'S HOSPITAL AT MISSION </v>
          </cell>
          <cell r="C19">
            <v>3</v>
          </cell>
          <cell r="D19">
            <v>3</v>
          </cell>
          <cell r="E19">
            <v>30</v>
          </cell>
          <cell r="F19" t="str">
            <v>N/A</v>
          </cell>
          <cell r="G19" t="str">
            <v>N/A</v>
          </cell>
        </row>
        <row r="20">
          <cell r="A20">
            <v>204019</v>
          </cell>
          <cell r="B20" t="str">
            <v xml:space="preserve">CHILDREN'S HOSPITAL CENTRAL CALIFORNIA </v>
          </cell>
          <cell r="C20">
            <v>2</v>
          </cell>
          <cell r="D20">
            <v>1</v>
          </cell>
          <cell r="E20">
            <v>20</v>
          </cell>
          <cell r="F20" t="str">
            <v>N/A</v>
          </cell>
          <cell r="G20" t="str">
            <v>N/A</v>
          </cell>
        </row>
        <row r="21">
          <cell r="A21">
            <v>10776</v>
          </cell>
          <cell r="B21" t="str">
            <v xml:space="preserve">CHILDREN'S HOSPITAL MED CENTER OF NORTHERN CALIF </v>
          </cell>
          <cell r="C21">
            <v>2</v>
          </cell>
          <cell r="D21">
            <v>1</v>
          </cell>
          <cell r="E21">
            <v>1</v>
          </cell>
          <cell r="F21" t="str">
            <v>N/A</v>
          </cell>
          <cell r="G21" t="str">
            <v>N/A</v>
          </cell>
        </row>
        <row r="22">
          <cell r="A22">
            <v>190170</v>
          </cell>
          <cell r="B22" t="str">
            <v xml:space="preserve">CHILDRENS HOSPITAL OF LOS ANGELES </v>
          </cell>
          <cell r="C22">
            <v>2</v>
          </cell>
          <cell r="D22">
            <v>1</v>
          </cell>
          <cell r="E22">
            <v>19</v>
          </cell>
          <cell r="F22" t="str">
            <v>N/A</v>
          </cell>
          <cell r="G22" t="str">
            <v>N/A</v>
          </cell>
        </row>
        <row r="23">
          <cell r="A23">
            <v>300032</v>
          </cell>
          <cell r="B23" t="str">
            <v xml:space="preserve">CHILDREN'S HOSPITAL OF ORANGE COUNTY </v>
          </cell>
          <cell r="C23">
            <v>2</v>
          </cell>
          <cell r="D23">
            <v>1</v>
          </cell>
          <cell r="E23">
            <v>30</v>
          </cell>
          <cell r="F23" t="str">
            <v>N/A</v>
          </cell>
          <cell r="G23" t="str">
            <v>N/A</v>
          </cell>
        </row>
        <row r="24">
          <cell r="A24">
            <v>190636</v>
          </cell>
          <cell r="B24" t="str">
            <v xml:space="preserve">CITRUS VALLEY MEDICAL CENTER </v>
          </cell>
          <cell r="C24">
            <v>3</v>
          </cell>
          <cell r="D24">
            <v>3</v>
          </cell>
          <cell r="E24">
            <v>19</v>
          </cell>
          <cell r="F24" t="str">
            <v>N/A</v>
          </cell>
          <cell r="G24" t="str">
            <v>N/A</v>
          </cell>
        </row>
        <row r="25">
          <cell r="A25">
            <v>190661</v>
          </cell>
          <cell r="B25" t="str">
            <v xml:space="preserve">CITY OF ANGELS MEDICAL CENTER </v>
          </cell>
          <cell r="C25">
            <v>3</v>
          </cell>
          <cell r="D25">
            <v>4</v>
          </cell>
          <cell r="E25">
            <v>19</v>
          </cell>
          <cell r="F25" t="str">
            <v>N/A</v>
          </cell>
          <cell r="G25" t="str">
            <v>N/A</v>
          </cell>
        </row>
        <row r="26">
          <cell r="A26">
            <v>190176</v>
          </cell>
          <cell r="B26" t="str">
            <v xml:space="preserve">CITY OF HOPE NATIONAL MEDICAL CENTER </v>
          </cell>
          <cell r="C26">
            <v>3</v>
          </cell>
          <cell r="D26">
            <v>4</v>
          </cell>
          <cell r="E26">
            <v>19</v>
          </cell>
          <cell r="F26" t="str">
            <v>N/A</v>
          </cell>
          <cell r="G26" t="str">
            <v>N/A</v>
          </cell>
        </row>
        <row r="27">
          <cell r="A27">
            <v>100697</v>
          </cell>
          <cell r="B27" t="str">
            <v xml:space="preserve">COALINGA REGIONAL MEDICAL CENTER </v>
          </cell>
          <cell r="C27">
            <v>1</v>
          </cell>
          <cell r="D27">
            <v>4</v>
          </cell>
          <cell r="E27">
            <v>10</v>
          </cell>
          <cell r="F27" t="str">
            <v>District</v>
          </cell>
          <cell r="G27" t="str">
            <v>Coalinga Hospital District</v>
          </cell>
        </row>
        <row r="28">
          <cell r="A28">
            <v>190766</v>
          </cell>
          <cell r="B28" t="str">
            <v xml:space="preserve">COAST PLAZA DOCTORS HOSPITAL </v>
          </cell>
          <cell r="C28">
            <v>3</v>
          </cell>
          <cell r="D28">
            <v>3</v>
          </cell>
          <cell r="E28">
            <v>19</v>
          </cell>
          <cell r="F28" t="str">
            <v>N/A</v>
          </cell>
          <cell r="G28" t="str">
            <v>N/A</v>
          </cell>
        </row>
        <row r="29">
          <cell r="A29">
            <v>301258</v>
          </cell>
          <cell r="B29" t="str">
            <v xml:space="preserve">COASTAL COMMUNITIES HOSPITAL </v>
          </cell>
          <cell r="C29">
            <v>3</v>
          </cell>
          <cell r="D29">
            <v>3</v>
          </cell>
          <cell r="E29">
            <v>30</v>
          </cell>
          <cell r="F29" t="str">
            <v>N/A</v>
          </cell>
          <cell r="G29" t="str">
            <v>N/A</v>
          </cell>
        </row>
        <row r="30">
          <cell r="A30">
            <v>190184</v>
          </cell>
          <cell r="B30" t="str">
            <v xml:space="preserve">COLLEGE HOSPITAL </v>
          </cell>
          <cell r="C30">
            <v>3</v>
          </cell>
          <cell r="D30">
            <v>5</v>
          </cell>
          <cell r="E30">
            <v>19</v>
          </cell>
          <cell r="F30" t="str">
            <v>N/A</v>
          </cell>
          <cell r="G30" t="str">
            <v>N/A</v>
          </cell>
        </row>
        <row r="31">
          <cell r="A31">
            <v>301155</v>
          </cell>
          <cell r="B31" t="str">
            <v xml:space="preserve">COLLEGE HOSPITAL COSTA MESA </v>
          </cell>
          <cell r="C31">
            <v>3</v>
          </cell>
          <cell r="D31">
            <v>4</v>
          </cell>
          <cell r="E31">
            <v>30</v>
          </cell>
          <cell r="F31" t="str">
            <v>N/A</v>
          </cell>
          <cell r="G31" t="str">
            <v>N/A</v>
          </cell>
        </row>
        <row r="32">
          <cell r="A32">
            <v>190197</v>
          </cell>
          <cell r="B32" t="str">
            <v xml:space="preserve">COMMUNITY &amp; MISSION HOSP. OF HUNTINGTON PARK </v>
          </cell>
          <cell r="C32">
            <v>3</v>
          </cell>
          <cell r="D32">
            <v>4</v>
          </cell>
          <cell r="E32">
            <v>19</v>
          </cell>
          <cell r="F32" t="str">
            <v>N/A</v>
          </cell>
          <cell r="G32" t="str">
            <v>N/A</v>
          </cell>
        </row>
        <row r="33">
          <cell r="A33">
            <v>361323</v>
          </cell>
          <cell r="B33" t="str">
            <v xml:space="preserve">COMMUNITY HOSPITAL OF SAN BERNARDINO </v>
          </cell>
          <cell r="C33">
            <v>3</v>
          </cell>
          <cell r="D33">
            <v>3</v>
          </cell>
          <cell r="E33">
            <v>36</v>
          </cell>
          <cell r="F33" t="str">
            <v>N/A</v>
          </cell>
          <cell r="G33" t="str">
            <v>N/A</v>
          </cell>
        </row>
        <row r="34">
          <cell r="A34">
            <v>70924</v>
          </cell>
          <cell r="B34" t="str">
            <v xml:space="preserve">CONTRA COSTA REGIONAL MEDICAL CENTER </v>
          </cell>
          <cell r="C34">
            <v>1</v>
          </cell>
          <cell r="D34">
            <v>3</v>
          </cell>
          <cell r="E34">
            <v>7</v>
          </cell>
          <cell r="F34" t="str">
            <v>County</v>
          </cell>
          <cell r="G34" t="str">
            <v>Contra Costa County</v>
          </cell>
        </row>
        <row r="35">
          <cell r="A35">
            <v>190230</v>
          </cell>
          <cell r="B35" t="str">
            <v xml:space="preserve">DANIEL FREEMAN MEMORIAL HOSPITAL </v>
          </cell>
          <cell r="C35">
            <v>3</v>
          </cell>
          <cell r="D35">
            <v>3</v>
          </cell>
          <cell r="E35">
            <v>19</v>
          </cell>
          <cell r="F35" t="str">
            <v>N/A</v>
          </cell>
          <cell r="G35" t="str">
            <v>N/A</v>
          </cell>
        </row>
        <row r="36">
          <cell r="A36">
            <v>150706</v>
          </cell>
          <cell r="B36" t="str">
            <v xml:space="preserve">DELANO REGIONAL MEDICAL CENTER </v>
          </cell>
          <cell r="C36">
            <v>3</v>
          </cell>
          <cell r="D36">
            <v>3</v>
          </cell>
          <cell r="E36">
            <v>15</v>
          </cell>
          <cell r="F36" t="str">
            <v>N/A</v>
          </cell>
          <cell r="G36" t="str">
            <v>N/A</v>
          </cell>
        </row>
        <row r="37">
          <cell r="A37">
            <v>190857</v>
          </cell>
          <cell r="B37" t="str">
            <v xml:space="preserve">DOCTORS HOSPITAL OF WEST COVINA </v>
          </cell>
          <cell r="C37">
            <v>3</v>
          </cell>
          <cell r="D37">
            <v>4</v>
          </cell>
          <cell r="E37">
            <v>19</v>
          </cell>
          <cell r="F37" t="str">
            <v>N/A</v>
          </cell>
          <cell r="G37" t="str">
            <v>N/A</v>
          </cell>
        </row>
        <row r="38">
          <cell r="A38">
            <v>500852</v>
          </cell>
          <cell r="B38" t="str">
            <v xml:space="preserve">DOCTORS MEDICAL CENTER OF MODESTO </v>
          </cell>
          <cell r="C38">
            <v>3</v>
          </cell>
          <cell r="D38">
            <v>3</v>
          </cell>
          <cell r="E38">
            <v>50</v>
          </cell>
          <cell r="F38" t="str">
            <v>N/A</v>
          </cell>
          <cell r="G38" t="str">
            <v>N/A</v>
          </cell>
        </row>
        <row r="39">
          <cell r="A39">
            <v>240853</v>
          </cell>
          <cell r="B39" t="str">
            <v xml:space="preserve">DOS PALOS MEMORIAL HOSPITAL </v>
          </cell>
          <cell r="C39">
            <v>3</v>
          </cell>
          <cell r="D39">
            <v>4</v>
          </cell>
          <cell r="E39">
            <v>24</v>
          </cell>
          <cell r="F39" t="str">
            <v>N/A</v>
          </cell>
          <cell r="G39" t="str">
            <v>N/A</v>
          </cell>
        </row>
        <row r="40">
          <cell r="A40">
            <v>190256</v>
          </cell>
          <cell r="B40" t="str">
            <v xml:space="preserve">EAST LOS ANGELES DOCTOR'S HOSPITAL </v>
          </cell>
          <cell r="C40">
            <v>3</v>
          </cell>
          <cell r="D40">
            <v>3</v>
          </cell>
          <cell r="E40">
            <v>19</v>
          </cell>
          <cell r="F40" t="str">
            <v>N/A</v>
          </cell>
          <cell r="G40" t="str">
            <v>N/A</v>
          </cell>
        </row>
        <row r="41">
          <cell r="A41">
            <v>190328</v>
          </cell>
          <cell r="B41" t="str">
            <v xml:space="preserve">EAST VALLEY HOSPITAL MEDICAL CENTER </v>
          </cell>
          <cell r="C41">
            <v>3</v>
          </cell>
          <cell r="D41">
            <v>3</v>
          </cell>
          <cell r="E41">
            <v>19</v>
          </cell>
          <cell r="F41" t="str">
            <v>N/A</v>
          </cell>
          <cell r="G41" t="str">
            <v>N/A</v>
          </cell>
        </row>
        <row r="42">
          <cell r="A42">
            <v>130699</v>
          </cell>
          <cell r="B42" t="str">
            <v xml:space="preserve">EL CENTRO REGIONAL MEDICAL CENTER </v>
          </cell>
          <cell r="C42">
            <v>1</v>
          </cell>
          <cell r="D42">
            <v>3</v>
          </cell>
          <cell r="E42">
            <v>13</v>
          </cell>
          <cell r="F42" t="str">
            <v>City</v>
          </cell>
          <cell r="G42" t="str">
            <v>City of El Centro</v>
          </cell>
        </row>
        <row r="43">
          <cell r="A43">
            <v>301175</v>
          </cell>
          <cell r="B43" t="str">
            <v xml:space="preserve">FOUNTAIN VALLEY REG. HOSP. AND MED. CTR. </v>
          </cell>
          <cell r="C43">
            <v>3</v>
          </cell>
          <cell r="D43">
            <v>3</v>
          </cell>
          <cell r="E43">
            <v>30</v>
          </cell>
          <cell r="F43" t="str">
            <v>N/A</v>
          </cell>
          <cell r="G43" t="str">
            <v>N/A</v>
          </cell>
        </row>
        <row r="44">
          <cell r="A44">
            <v>100717</v>
          </cell>
          <cell r="B44" t="str">
            <v xml:space="preserve">FRESNO COMMUNITY HOSPITAL AND MEDICAL CENTER </v>
          </cell>
          <cell r="C44">
            <v>4</v>
          </cell>
          <cell r="D44">
            <v>2</v>
          </cell>
          <cell r="E44">
            <v>10</v>
          </cell>
          <cell r="F44" t="str">
            <v>N/A</v>
          </cell>
          <cell r="G44" t="str">
            <v>N/A</v>
          </cell>
        </row>
        <row r="45">
          <cell r="A45">
            <v>301283</v>
          </cell>
          <cell r="B45" t="str">
            <v xml:space="preserve">GARDEN GROVE HOSPITAL &amp; MEDICAL CENTER </v>
          </cell>
          <cell r="C45">
            <v>3</v>
          </cell>
          <cell r="D45">
            <v>3</v>
          </cell>
          <cell r="E45">
            <v>30</v>
          </cell>
          <cell r="F45" t="str">
            <v>N/A</v>
          </cell>
          <cell r="G45" t="str">
            <v>N/A</v>
          </cell>
        </row>
        <row r="46">
          <cell r="A46">
            <v>190315</v>
          </cell>
          <cell r="B46" t="str">
            <v xml:space="preserve">GARFIELD MEDICAL CENTER </v>
          </cell>
          <cell r="C46">
            <v>3</v>
          </cell>
          <cell r="D46">
            <v>3</v>
          </cell>
          <cell r="E46">
            <v>19</v>
          </cell>
          <cell r="F46" t="str">
            <v>N/A</v>
          </cell>
          <cell r="G46" t="str">
            <v>N/A</v>
          </cell>
        </row>
        <row r="47">
          <cell r="A47">
            <v>190317</v>
          </cell>
          <cell r="B47" t="str">
            <v xml:space="preserve">GATEWAYS HOSPITAL AND MENTAL HEALTH CENTER </v>
          </cell>
          <cell r="C47">
            <v>3</v>
          </cell>
          <cell r="D47">
            <v>5</v>
          </cell>
          <cell r="E47">
            <v>19</v>
          </cell>
          <cell r="F47" t="str">
            <v>N/A</v>
          </cell>
          <cell r="G47" t="str">
            <v>N/A</v>
          </cell>
        </row>
        <row r="48">
          <cell r="A48">
            <v>270777</v>
          </cell>
          <cell r="B48" t="str">
            <v xml:space="preserve">GEORGE L. MEE MEMORIAL HOSPITAL </v>
          </cell>
          <cell r="C48">
            <v>3</v>
          </cell>
          <cell r="D48">
            <v>3</v>
          </cell>
          <cell r="E48">
            <v>27</v>
          </cell>
          <cell r="F48" t="str">
            <v>N/A</v>
          </cell>
          <cell r="G48" t="str">
            <v>N/A</v>
          </cell>
        </row>
        <row r="49">
          <cell r="A49">
            <v>150775</v>
          </cell>
          <cell r="B49" t="str">
            <v xml:space="preserve">GOOD SAMARITAN HOSPITAL OF BAKERSFIELD </v>
          </cell>
          <cell r="C49">
            <v>3</v>
          </cell>
          <cell r="D49">
            <v>4</v>
          </cell>
          <cell r="E49">
            <v>15</v>
          </cell>
          <cell r="F49" t="str">
            <v>N/A</v>
          </cell>
          <cell r="G49" t="str">
            <v>N/A</v>
          </cell>
        </row>
        <row r="50">
          <cell r="A50">
            <v>190352</v>
          </cell>
          <cell r="B50" t="str">
            <v xml:space="preserve">GREATER EL MONTE COMMUNITY HOSPITAL </v>
          </cell>
          <cell r="C50">
            <v>3</v>
          </cell>
          <cell r="D50">
            <v>3</v>
          </cell>
          <cell r="E50">
            <v>19</v>
          </cell>
          <cell r="F50" t="str">
            <v>N/A</v>
          </cell>
          <cell r="G50" t="str">
            <v>N/A</v>
          </cell>
        </row>
        <row r="51">
          <cell r="A51">
            <v>304159</v>
          </cell>
          <cell r="B51" t="str">
            <v xml:space="preserve">HEALTHBRIDGE CHILDREN'S </v>
          </cell>
          <cell r="C51">
            <v>3</v>
          </cell>
          <cell r="D51">
            <v>4</v>
          </cell>
          <cell r="E51">
            <v>30</v>
          </cell>
          <cell r="F51" t="str">
            <v>N/A</v>
          </cell>
          <cell r="G51" t="str">
            <v>N/A</v>
          </cell>
        </row>
        <row r="52">
          <cell r="A52">
            <v>362041</v>
          </cell>
          <cell r="B52" t="str">
            <v xml:space="preserve">HI-DESERT MEDICAL CENTER </v>
          </cell>
          <cell r="C52">
            <v>1</v>
          </cell>
          <cell r="D52">
            <v>3</v>
          </cell>
          <cell r="E52">
            <v>36</v>
          </cell>
          <cell r="F52" t="str">
            <v>District</v>
          </cell>
          <cell r="G52" t="str">
            <v>Hi-Desert Memorial Health Care District</v>
          </cell>
        </row>
        <row r="53">
          <cell r="A53">
            <v>190380</v>
          </cell>
          <cell r="B53" t="str">
            <v xml:space="preserve">HOLLYWOOD COMMUNITY HOSPITAL </v>
          </cell>
          <cell r="C53">
            <v>3</v>
          </cell>
          <cell r="D53">
            <v>4</v>
          </cell>
          <cell r="E53">
            <v>19</v>
          </cell>
          <cell r="F53" t="str">
            <v>N/A</v>
          </cell>
          <cell r="G53" t="str">
            <v>N/A</v>
          </cell>
        </row>
        <row r="54">
          <cell r="A54">
            <v>320874</v>
          </cell>
          <cell r="B54" t="str">
            <v xml:space="preserve">INDIAN VALLEY DISTRICT HOSPITAL </v>
          </cell>
          <cell r="C54">
            <v>1</v>
          </cell>
          <cell r="D54">
            <v>4</v>
          </cell>
          <cell r="E54">
            <v>32</v>
          </cell>
          <cell r="F54" t="str">
            <v>District</v>
          </cell>
          <cell r="G54" t="str">
            <v>Indian Valley Health Care District</v>
          </cell>
        </row>
        <row r="55">
          <cell r="A55">
            <v>220733</v>
          </cell>
          <cell r="B55" t="str">
            <v xml:space="preserve">JOHN C. FREMONT HEALTHCARE DISTRICT </v>
          </cell>
          <cell r="C55">
            <v>1</v>
          </cell>
          <cell r="D55">
            <v>4</v>
          </cell>
          <cell r="E55">
            <v>22</v>
          </cell>
          <cell r="F55" t="str">
            <v>District</v>
          </cell>
          <cell r="G55" t="str">
            <v>John C. Fremont Healthcare District</v>
          </cell>
        </row>
        <row r="56">
          <cell r="A56">
            <v>331216</v>
          </cell>
          <cell r="B56" t="str">
            <v xml:space="preserve">JOHN F. KENNEDY MEMORIAL HOSPITAL </v>
          </cell>
          <cell r="C56">
            <v>3</v>
          </cell>
          <cell r="D56">
            <v>3</v>
          </cell>
          <cell r="E56">
            <v>33</v>
          </cell>
          <cell r="F56" t="str">
            <v>N/A</v>
          </cell>
          <cell r="G56" t="str">
            <v>N/A</v>
          </cell>
        </row>
        <row r="57">
          <cell r="A57">
            <v>190150</v>
          </cell>
          <cell r="B57" t="str">
            <v xml:space="preserve">KEDREN COMMUNITY MENTAL HEALTH CENTER </v>
          </cell>
          <cell r="C57">
            <v>3</v>
          </cell>
          <cell r="D57">
            <v>5</v>
          </cell>
          <cell r="E57">
            <v>19</v>
          </cell>
          <cell r="F57" t="str">
            <v>N/A</v>
          </cell>
          <cell r="G57" t="str">
            <v>N/A</v>
          </cell>
        </row>
        <row r="58">
          <cell r="A58">
            <v>150736</v>
          </cell>
          <cell r="B58" t="str">
            <v xml:space="preserve">KERN MEDICAL CENTER </v>
          </cell>
          <cell r="C58">
            <v>1</v>
          </cell>
          <cell r="D58">
            <v>2</v>
          </cell>
          <cell r="E58">
            <v>15</v>
          </cell>
          <cell r="F58" t="str">
            <v>County</v>
          </cell>
          <cell r="G58" t="str">
            <v>Kern County</v>
          </cell>
        </row>
        <row r="59">
          <cell r="A59">
            <v>150737</v>
          </cell>
          <cell r="B59" t="str">
            <v xml:space="preserve">KERN VALLEY HEALTHCARE DISTRICT </v>
          </cell>
          <cell r="C59">
            <v>1</v>
          </cell>
          <cell r="D59">
            <v>4</v>
          </cell>
          <cell r="E59">
            <v>15</v>
          </cell>
          <cell r="F59" t="str">
            <v>District</v>
          </cell>
          <cell r="G59" t="str">
            <v>Kern Valley Healthcare District</v>
          </cell>
        </row>
        <row r="60">
          <cell r="A60">
            <v>100745</v>
          </cell>
          <cell r="B60" t="str">
            <v xml:space="preserve">KINGSBURG MEDICAL CENTER </v>
          </cell>
          <cell r="C60">
            <v>1</v>
          </cell>
          <cell r="D60">
            <v>4</v>
          </cell>
          <cell r="E60">
            <v>10</v>
          </cell>
          <cell r="F60" t="str">
            <v>District</v>
          </cell>
          <cell r="G60" t="str">
            <v>Kingsburg Hospital District</v>
          </cell>
        </row>
        <row r="61">
          <cell r="A61">
            <v>191227</v>
          </cell>
          <cell r="B61" t="str">
            <v xml:space="preserve">L.A. CO. HARBOR/UCLA MEDICAL CENTER </v>
          </cell>
          <cell r="C61">
            <v>1</v>
          </cell>
          <cell r="D61">
            <v>2</v>
          </cell>
          <cell r="E61">
            <v>19</v>
          </cell>
          <cell r="F61" t="str">
            <v>County</v>
          </cell>
          <cell r="G61" t="str">
            <v>Los Angeles County</v>
          </cell>
        </row>
        <row r="62">
          <cell r="A62">
            <v>191261</v>
          </cell>
          <cell r="B62" t="str">
            <v xml:space="preserve">L.A. CO. HIGH DESERT HOSPITAL </v>
          </cell>
          <cell r="C62">
            <v>1</v>
          </cell>
          <cell r="D62">
            <v>4</v>
          </cell>
          <cell r="E62">
            <v>19</v>
          </cell>
          <cell r="F62" t="str">
            <v>County</v>
          </cell>
          <cell r="G62" t="str">
            <v>Los Angeles County</v>
          </cell>
        </row>
        <row r="63">
          <cell r="A63">
            <v>191230</v>
          </cell>
          <cell r="B63" t="str">
            <v xml:space="preserve">L.A. CO. MARTIN LUTHER KING JR/DREW MED CTR </v>
          </cell>
          <cell r="C63">
            <v>1</v>
          </cell>
          <cell r="D63">
            <v>2</v>
          </cell>
          <cell r="E63">
            <v>19</v>
          </cell>
          <cell r="F63" t="str">
            <v>County</v>
          </cell>
          <cell r="G63" t="str">
            <v>Los Angeles County</v>
          </cell>
        </row>
        <row r="64">
          <cell r="A64">
            <v>191231</v>
          </cell>
          <cell r="B64" t="str">
            <v xml:space="preserve">L.A. CO. OLIVE VIEW MEDICAL CENTER </v>
          </cell>
          <cell r="C64">
            <v>1</v>
          </cell>
          <cell r="D64">
            <v>2</v>
          </cell>
          <cell r="E64">
            <v>19</v>
          </cell>
          <cell r="F64" t="str">
            <v>County</v>
          </cell>
          <cell r="G64" t="str">
            <v>Los Angeles County</v>
          </cell>
        </row>
        <row r="65">
          <cell r="A65">
            <v>191306</v>
          </cell>
          <cell r="B65" t="str">
            <v xml:space="preserve">L.A. CO. RANCHO LOS AMIGOS NATIONAL REHAB. CTR. </v>
          </cell>
          <cell r="C65">
            <v>1</v>
          </cell>
          <cell r="D65">
            <v>4</v>
          </cell>
          <cell r="E65">
            <v>19</v>
          </cell>
          <cell r="F65" t="str">
            <v>County</v>
          </cell>
          <cell r="G65" t="str">
            <v>Los Angeles County</v>
          </cell>
        </row>
        <row r="66">
          <cell r="A66">
            <v>191228</v>
          </cell>
          <cell r="B66" t="str">
            <v xml:space="preserve">L.A. CO. U.S.C. MEDICAL CENTER </v>
          </cell>
          <cell r="C66">
            <v>1</v>
          </cell>
          <cell r="D66">
            <v>2</v>
          </cell>
          <cell r="E66">
            <v>19</v>
          </cell>
          <cell r="F66" t="str">
            <v>County</v>
          </cell>
          <cell r="G66" t="str">
            <v>Los Angeles County</v>
          </cell>
        </row>
        <row r="67">
          <cell r="A67">
            <v>190468</v>
          </cell>
          <cell r="B67" t="str">
            <v xml:space="preserve">LINCOLN HOSPITAL MEDICAL CENTER </v>
          </cell>
          <cell r="C67">
            <v>3</v>
          </cell>
          <cell r="D67">
            <v>4</v>
          </cell>
          <cell r="E67">
            <v>19</v>
          </cell>
          <cell r="F67" t="str">
            <v>N/A</v>
          </cell>
          <cell r="G67" t="str">
            <v>N/A</v>
          </cell>
        </row>
        <row r="68">
          <cell r="A68">
            <v>361246</v>
          </cell>
          <cell r="B68" t="str">
            <v xml:space="preserve">LOMA LINDA UNIVERSITY MEDICAL CENTER </v>
          </cell>
          <cell r="C68">
            <v>3</v>
          </cell>
          <cell r="D68">
            <v>2</v>
          </cell>
          <cell r="E68">
            <v>36</v>
          </cell>
          <cell r="F68" t="str">
            <v>N/A</v>
          </cell>
          <cell r="G68" t="str">
            <v>N/A</v>
          </cell>
        </row>
        <row r="69">
          <cell r="A69">
            <v>190198</v>
          </cell>
          <cell r="B69" t="str">
            <v xml:space="preserve">LOS ANGELES COMMUNITY HOSPITAL </v>
          </cell>
          <cell r="C69">
            <v>3</v>
          </cell>
          <cell r="D69">
            <v>4</v>
          </cell>
          <cell r="E69">
            <v>19</v>
          </cell>
          <cell r="F69" t="str">
            <v>N/A</v>
          </cell>
          <cell r="G69" t="str">
            <v>N/A</v>
          </cell>
        </row>
        <row r="70">
          <cell r="A70">
            <v>190854</v>
          </cell>
          <cell r="B70" t="str">
            <v xml:space="preserve">LOS ANGELES METROPOLITAN MEDICAL CENTER </v>
          </cell>
          <cell r="C70">
            <v>3</v>
          </cell>
          <cell r="D70">
            <v>4</v>
          </cell>
          <cell r="E70">
            <v>19</v>
          </cell>
          <cell r="F70" t="str">
            <v>N/A</v>
          </cell>
          <cell r="G70" t="str">
            <v>N/A</v>
          </cell>
        </row>
        <row r="71">
          <cell r="A71">
            <v>434040</v>
          </cell>
          <cell r="B71" t="str">
            <v xml:space="preserve">LUCILE S. PACKARD CHILDRENS HOSPITAL AT STANFORD </v>
          </cell>
          <cell r="C71">
            <v>2</v>
          </cell>
          <cell r="D71">
            <v>1</v>
          </cell>
          <cell r="E71">
            <v>43</v>
          </cell>
          <cell r="F71" t="str">
            <v>N/A</v>
          </cell>
          <cell r="G71" t="str">
            <v>N/A</v>
          </cell>
        </row>
        <row r="72">
          <cell r="A72">
            <v>450936</v>
          </cell>
          <cell r="B72" t="str">
            <v xml:space="preserve">MAYERS MEMORIAL HOSPITAL </v>
          </cell>
          <cell r="C72">
            <v>1</v>
          </cell>
          <cell r="D72">
            <v>4</v>
          </cell>
          <cell r="E72">
            <v>45</v>
          </cell>
          <cell r="F72" t="str">
            <v>District</v>
          </cell>
          <cell r="G72" t="str">
            <v>Mayers Memorial Hospital District</v>
          </cell>
        </row>
        <row r="73">
          <cell r="A73">
            <v>190521</v>
          </cell>
          <cell r="B73" t="str">
            <v xml:space="preserve">MEMORIAL HOSPITAL OF GARDENA </v>
          </cell>
          <cell r="C73">
            <v>3</v>
          </cell>
          <cell r="D73">
            <v>3</v>
          </cell>
          <cell r="E73">
            <v>19</v>
          </cell>
          <cell r="F73" t="str">
            <v>N/A</v>
          </cell>
          <cell r="G73" t="str">
            <v>N/A</v>
          </cell>
        </row>
        <row r="74">
          <cell r="A74">
            <v>240942</v>
          </cell>
          <cell r="B74" t="str">
            <v xml:space="preserve">MERCY MEDICAL CENTER - MERCED </v>
          </cell>
          <cell r="C74">
            <v>4</v>
          </cell>
          <cell r="D74">
            <v>3</v>
          </cell>
          <cell r="E74">
            <v>24</v>
          </cell>
          <cell r="F74" t="str">
            <v>N/A</v>
          </cell>
          <cell r="G74" t="str">
            <v>N/A</v>
          </cell>
        </row>
        <row r="75">
          <cell r="A75">
            <v>150830</v>
          </cell>
          <cell r="B75" t="str">
            <v xml:space="preserve">MERCY WEST SIDE </v>
          </cell>
          <cell r="C75">
            <v>5</v>
          </cell>
          <cell r="D75">
            <v>4</v>
          </cell>
          <cell r="E75">
            <v>15</v>
          </cell>
          <cell r="F75" t="str">
            <v>N/A</v>
          </cell>
          <cell r="G75" t="str">
            <v>N/A</v>
          </cell>
        </row>
        <row r="76">
          <cell r="A76">
            <v>340951</v>
          </cell>
          <cell r="B76" t="str">
            <v xml:space="preserve">METHODIST HOSPITAL OF SACRAMENTO </v>
          </cell>
          <cell r="C76">
            <v>3</v>
          </cell>
          <cell r="D76">
            <v>3</v>
          </cell>
          <cell r="E76">
            <v>34</v>
          </cell>
          <cell r="F76" t="str">
            <v>N/A</v>
          </cell>
          <cell r="G76" t="str">
            <v>N/A</v>
          </cell>
        </row>
        <row r="77">
          <cell r="A77">
            <v>196168</v>
          </cell>
          <cell r="B77" t="str">
            <v xml:space="preserve">MILLER CHILDREN'S HOSPITAL </v>
          </cell>
          <cell r="C77">
            <v>2</v>
          </cell>
          <cell r="D77">
            <v>1</v>
          </cell>
          <cell r="E77">
            <v>19</v>
          </cell>
          <cell r="F77" t="str">
            <v>N/A</v>
          </cell>
          <cell r="G77" t="str">
            <v>N/A</v>
          </cell>
        </row>
        <row r="78">
          <cell r="A78">
            <v>190524</v>
          </cell>
          <cell r="B78" t="str">
            <v xml:space="preserve">MISSION COMMUNITY HOSPITAL OF PANORAMA </v>
          </cell>
          <cell r="C78">
            <v>3</v>
          </cell>
          <cell r="D78">
            <v>3</v>
          </cell>
          <cell r="E78">
            <v>19</v>
          </cell>
          <cell r="F78" t="str">
            <v>N/A</v>
          </cell>
          <cell r="G78" t="str">
            <v>N/A</v>
          </cell>
        </row>
        <row r="79">
          <cell r="A79">
            <v>500954</v>
          </cell>
          <cell r="B79" t="str">
            <v xml:space="preserve">MODESTO REHABILITATION HOSPITAL </v>
          </cell>
          <cell r="C79">
            <v>3</v>
          </cell>
          <cell r="D79">
            <v>4</v>
          </cell>
          <cell r="E79">
            <v>50</v>
          </cell>
          <cell r="F79" t="str">
            <v>N/A</v>
          </cell>
          <cell r="G79" t="str">
            <v>N/A</v>
          </cell>
        </row>
        <row r="80">
          <cell r="A80">
            <v>250956</v>
          </cell>
          <cell r="B80" t="str">
            <v xml:space="preserve">MODOC MEDICAL CENTER </v>
          </cell>
          <cell r="C80">
            <v>1</v>
          </cell>
          <cell r="D80">
            <v>4</v>
          </cell>
          <cell r="E80">
            <v>25</v>
          </cell>
          <cell r="F80" t="str">
            <v>County</v>
          </cell>
          <cell r="G80" t="str">
            <v>Modoc County</v>
          </cell>
        </row>
        <row r="81">
          <cell r="A81">
            <v>190541</v>
          </cell>
          <cell r="B81" t="str">
            <v xml:space="preserve">MONROVIA COMMUNITY HOSPITAL </v>
          </cell>
          <cell r="C81">
            <v>3</v>
          </cell>
          <cell r="D81">
            <v>4</v>
          </cell>
          <cell r="E81">
            <v>19</v>
          </cell>
          <cell r="F81" t="str">
            <v>N/A</v>
          </cell>
          <cell r="G81" t="str">
            <v>N/A</v>
          </cell>
        </row>
        <row r="82">
          <cell r="A82">
            <v>190547</v>
          </cell>
          <cell r="B82" t="str">
            <v xml:space="preserve">MONTEREY PARK HOSPITAL </v>
          </cell>
          <cell r="C82">
            <v>3</v>
          </cell>
          <cell r="D82">
            <v>3</v>
          </cell>
          <cell r="E82">
            <v>19</v>
          </cell>
          <cell r="F82" t="str">
            <v>N/A</v>
          </cell>
          <cell r="G82" t="str">
            <v>N/A</v>
          </cell>
        </row>
        <row r="83">
          <cell r="A83">
            <v>334048</v>
          </cell>
          <cell r="B83" t="str">
            <v xml:space="preserve">MORENO VALLEY COMMUNITY HOSPITAL </v>
          </cell>
          <cell r="C83">
            <v>1</v>
          </cell>
          <cell r="D83">
            <v>3</v>
          </cell>
          <cell r="E83">
            <v>33</v>
          </cell>
          <cell r="F83" t="str">
            <v>District</v>
          </cell>
          <cell r="G83" t="str">
            <v>Valley Health System (District)</v>
          </cell>
        </row>
        <row r="84">
          <cell r="A84">
            <v>361266</v>
          </cell>
          <cell r="B84" t="str">
            <v xml:space="preserve">MOUNTAINS COMMUNITY HOSPITAL </v>
          </cell>
          <cell r="C84">
            <v>1</v>
          </cell>
          <cell r="D84">
            <v>4</v>
          </cell>
          <cell r="E84">
            <v>36</v>
          </cell>
          <cell r="F84" t="str">
            <v>District</v>
          </cell>
          <cell r="G84" t="str">
            <v>San Bernardino Mountains Comm Hospital District</v>
          </cell>
        </row>
        <row r="85">
          <cell r="A85">
            <v>274043</v>
          </cell>
          <cell r="B85" t="str">
            <v xml:space="preserve">NATIVIDAD MEDICAL CENTER </v>
          </cell>
          <cell r="C85">
            <v>1</v>
          </cell>
          <cell r="D85">
            <v>3</v>
          </cell>
          <cell r="E85">
            <v>27</v>
          </cell>
          <cell r="F85" t="str">
            <v>County</v>
          </cell>
          <cell r="G85" t="str">
            <v>Monterey County</v>
          </cell>
        </row>
        <row r="86">
          <cell r="A86">
            <v>190810</v>
          </cell>
          <cell r="B86" t="str">
            <v xml:space="preserve">NORTHRIDGE HOSPITAL MEDICAL CENTER - SHERMAN WAY </v>
          </cell>
          <cell r="C86">
            <v>3</v>
          </cell>
          <cell r="D86">
            <v>3</v>
          </cell>
          <cell r="E86">
            <v>19</v>
          </cell>
          <cell r="F86" t="str">
            <v>N/A</v>
          </cell>
          <cell r="G86" t="str">
            <v>N/A</v>
          </cell>
        </row>
        <row r="87">
          <cell r="A87">
            <v>500967</v>
          </cell>
          <cell r="B87" t="str">
            <v xml:space="preserve">OAK VALLEY DISTRICT HOSPITAL </v>
          </cell>
          <cell r="C87">
            <v>1</v>
          </cell>
          <cell r="D87">
            <v>3</v>
          </cell>
          <cell r="E87">
            <v>50</v>
          </cell>
          <cell r="F87" t="str">
            <v>District</v>
          </cell>
          <cell r="G87" t="str">
            <v>Oak Valley Hospital District</v>
          </cell>
        </row>
        <row r="88">
          <cell r="A88">
            <v>560501</v>
          </cell>
          <cell r="B88" t="str">
            <v xml:space="preserve">OJAI VALLEY COMMUNITY HOSPITAL </v>
          </cell>
          <cell r="C88">
            <v>3</v>
          </cell>
          <cell r="D88">
            <v>4</v>
          </cell>
          <cell r="E88">
            <v>56</v>
          </cell>
          <cell r="F88" t="str">
            <v>N/A</v>
          </cell>
          <cell r="G88" t="str">
            <v>N/A</v>
          </cell>
        </row>
        <row r="89">
          <cell r="A89">
            <v>301242</v>
          </cell>
          <cell r="B89" t="str">
            <v xml:space="preserve">ORANGE COUNTY COMMUNITY HOSPITAL OF BUENA PARK </v>
          </cell>
          <cell r="C89">
            <v>3</v>
          </cell>
          <cell r="D89">
            <v>4</v>
          </cell>
          <cell r="E89">
            <v>30</v>
          </cell>
          <cell r="F89" t="str">
            <v>N/A</v>
          </cell>
          <cell r="G89" t="str">
            <v>N/A</v>
          </cell>
        </row>
        <row r="90">
          <cell r="A90">
            <v>190581</v>
          </cell>
          <cell r="B90" t="str">
            <v xml:space="preserve">ORTHOPAEDIC HOSPITAL </v>
          </cell>
          <cell r="C90">
            <v>3</v>
          </cell>
          <cell r="D90">
            <v>4</v>
          </cell>
          <cell r="E90">
            <v>19</v>
          </cell>
          <cell r="F90" t="str">
            <v>N/A</v>
          </cell>
          <cell r="G90" t="str">
            <v>N/A</v>
          </cell>
        </row>
        <row r="91">
          <cell r="A91">
            <v>190307</v>
          </cell>
          <cell r="B91" t="str">
            <v xml:space="preserve">PACIFIC ALLIANCE MEDICAL CENTER </v>
          </cell>
          <cell r="C91">
            <v>3</v>
          </cell>
          <cell r="D91">
            <v>4</v>
          </cell>
          <cell r="E91">
            <v>19</v>
          </cell>
          <cell r="F91" t="str">
            <v>N/A</v>
          </cell>
          <cell r="G91" t="str">
            <v>N/A</v>
          </cell>
        </row>
        <row r="92">
          <cell r="A92">
            <v>190587</v>
          </cell>
          <cell r="B92" t="str">
            <v xml:space="preserve">PACIFIC HOSPITAL OF LONG BEACH </v>
          </cell>
          <cell r="C92">
            <v>3</v>
          </cell>
          <cell r="D92">
            <v>3</v>
          </cell>
          <cell r="E92">
            <v>19</v>
          </cell>
          <cell r="F92" t="str">
            <v>N/A</v>
          </cell>
          <cell r="G92" t="str">
            <v>N/A</v>
          </cell>
        </row>
        <row r="93">
          <cell r="A93">
            <v>190696</v>
          </cell>
          <cell r="B93" t="str">
            <v xml:space="preserve">PACIFICA HOSPITAL OF THE VALLEY </v>
          </cell>
          <cell r="C93">
            <v>3</v>
          </cell>
          <cell r="D93">
            <v>3</v>
          </cell>
          <cell r="E93">
            <v>19</v>
          </cell>
          <cell r="F93" t="str">
            <v>N/A</v>
          </cell>
          <cell r="G93" t="str">
            <v>N/A</v>
          </cell>
        </row>
        <row r="94">
          <cell r="A94">
            <v>370759</v>
          </cell>
          <cell r="B94" t="str">
            <v xml:space="preserve">PARADISE VALLEY HOSPITAL </v>
          </cell>
          <cell r="C94">
            <v>3</v>
          </cell>
          <cell r="D94">
            <v>3</v>
          </cell>
          <cell r="E94">
            <v>37</v>
          </cell>
          <cell r="F94" t="str">
            <v>N/A</v>
          </cell>
          <cell r="G94" t="str">
            <v>N/A</v>
          </cell>
        </row>
        <row r="95">
          <cell r="A95">
            <v>331293</v>
          </cell>
          <cell r="B95" t="str">
            <v xml:space="preserve">PARKVIEW COMMUNITY HOSPITAL MEDICAL CENTER </v>
          </cell>
          <cell r="C95">
            <v>3</v>
          </cell>
          <cell r="D95">
            <v>3</v>
          </cell>
          <cell r="E95">
            <v>33</v>
          </cell>
          <cell r="F95" t="str">
            <v>N/A</v>
          </cell>
          <cell r="G95" t="str">
            <v>N/A</v>
          </cell>
        </row>
        <row r="96">
          <cell r="A96">
            <v>190605</v>
          </cell>
          <cell r="B96" t="str">
            <v xml:space="preserve">PINE GROVE HOSPITAL </v>
          </cell>
          <cell r="C96">
            <v>3</v>
          </cell>
          <cell r="D96">
            <v>5</v>
          </cell>
          <cell r="E96">
            <v>19</v>
          </cell>
          <cell r="F96" t="str">
            <v>N/A</v>
          </cell>
          <cell r="G96" t="str">
            <v>N/A</v>
          </cell>
        </row>
        <row r="97">
          <cell r="A97">
            <v>130760</v>
          </cell>
          <cell r="B97" t="str">
            <v xml:space="preserve">PIONEERS MEMORIAL HOSPITAL </v>
          </cell>
          <cell r="C97">
            <v>1</v>
          </cell>
          <cell r="D97">
            <v>3</v>
          </cell>
          <cell r="E97">
            <v>13</v>
          </cell>
          <cell r="F97" t="str">
            <v>District</v>
          </cell>
          <cell r="G97" t="str">
            <v>Pioneers Memorial Hospital District</v>
          </cell>
        </row>
        <row r="98">
          <cell r="A98">
            <v>190630</v>
          </cell>
          <cell r="B98" t="str">
            <v xml:space="preserve">POMONA VALLEY HOSPITAL MEDICAL CENTER </v>
          </cell>
          <cell r="C98">
            <v>3</v>
          </cell>
          <cell r="D98">
            <v>3</v>
          </cell>
          <cell r="E98">
            <v>19</v>
          </cell>
          <cell r="F98" t="str">
            <v>N/A</v>
          </cell>
          <cell r="G98" t="str">
            <v>N/A</v>
          </cell>
        </row>
        <row r="99">
          <cell r="A99">
            <v>190382</v>
          </cell>
          <cell r="B99" t="str">
            <v xml:space="preserve">QUEEN OF ANGELS/HOLLYWOOD PRESBYTERIAN MED. CTR. </v>
          </cell>
          <cell r="C99">
            <v>3</v>
          </cell>
          <cell r="D99">
            <v>3</v>
          </cell>
          <cell r="E99">
            <v>19</v>
          </cell>
          <cell r="F99" t="str">
            <v>N/A</v>
          </cell>
          <cell r="G99" t="str">
            <v>N/A</v>
          </cell>
        </row>
        <row r="100">
          <cell r="A100">
            <v>171049</v>
          </cell>
          <cell r="B100" t="str">
            <v xml:space="preserve">REDBUD COMMUNITY HOSPITAL </v>
          </cell>
          <cell r="C100">
            <v>3</v>
          </cell>
          <cell r="D100">
            <v>3</v>
          </cell>
          <cell r="E100">
            <v>17</v>
          </cell>
          <cell r="F100" t="str">
            <v>N/A</v>
          </cell>
          <cell r="G100" t="str">
            <v>N/A</v>
          </cell>
        </row>
        <row r="101">
          <cell r="A101">
            <v>430705</v>
          </cell>
          <cell r="B101" t="str">
            <v xml:space="preserve">REGIONAL MEDICAL CENTER OF SAN JOSE </v>
          </cell>
          <cell r="C101">
            <v>3</v>
          </cell>
          <cell r="D101">
            <v>3</v>
          </cell>
          <cell r="E101">
            <v>43</v>
          </cell>
          <cell r="F101" t="str">
            <v>N/A</v>
          </cell>
          <cell r="G101" t="str">
            <v>N/A</v>
          </cell>
        </row>
        <row r="102">
          <cell r="A102">
            <v>334487</v>
          </cell>
          <cell r="B102" t="str">
            <v xml:space="preserve">RIVERSIDE COUNTY REGIONAL MEDICAL CENTER </v>
          </cell>
          <cell r="C102">
            <v>1</v>
          </cell>
          <cell r="D102">
            <v>2</v>
          </cell>
          <cell r="E102">
            <v>33</v>
          </cell>
          <cell r="F102" t="str">
            <v>County</v>
          </cell>
          <cell r="G102" t="str">
            <v>Riverside County</v>
          </cell>
        </row>
        <row r="103">
          <cell r="A103">
            <v>190366</v>
          </cell>
          <cell r="B103" t="str">
            <v xml:space="preserve">ROBERT F. KENNEDY MEDICAL CENTER </v>
          </cell>
          <cell r="C103">
            <v>3</v>
          </cell>
          <cell r="D103">
            <v>3</v>
          </cell>
          <cell r="E103">
            <v>19</v>
          </cell>
          <cell r="F103" t="str">
            <v>N/A</v>
          </cell>
          <cell r="G103" t="str">
            <v>N/A</v>
          </cell>
        </row>
        <row r="104">
          <cell r="A104">
            <v>190673</v>
          </cell>
          <cell r="B104" t="str">
            <v xml:space="preserve">SAN DIMAS COMMUNITY HOSPITAL </v>
          </cell>
          <cell r="C104">
            <v>3</v>
          </cell>
          <cell r="D104">
            <v>3</v>
          </cell>
          <cell r="E104">
            <v>19</v>
          </cell>
          <cell r="F104" t="str">
            <v>N/A</v>
          </cell>
          <cell r="G104" t="str">
            <v>N/A</v>
          </cell>
        </row>
        <row r="105">
          <cell r="A105">
            <v>380939</v>
          </cell>
          <cell r="B105" t="str">
            <v xml:space="preserve">SAN FRANCISCO GENERAL HOSPITAL </v>
          </cell>
          <cell r="C105">
            <v>1</v>
          </cell>
          <cell r="D105">
            <v>2</v>
          </cell>
          <cell r="E105">
            <v>38</v>
          </cell>
          <cell r="F105" t="str">
            <v>County</v>
          </cell>
          <cell r="G105" t="str">
            <v>City and County of San Francisco</v>
          </cell>
        </row>
        <row r="106">
          <cell r="A106">
            <v>391010</v>
          </cell>
          <cell r="B106" t="str">
            <v xml:space="preserve">SAN JOAQUIN GENERAL HOSPITAL </v>
          </cell>
          <cell r="C106">
            <v>1</v>
          </cell>
          <cell r="D106">
            <v>3</v>
          </cell>
          <cell r="E106">
            <v>39</v>
          </cell>
          <cell r="F106" t="str">
            <v>County</v>
          </cell>
          <cell r="G106" t="str">
            <v>San Joaquin County</v>
          </cell>
        </row>
        <row r="107">
          <cell r="A107">
            <v>400511</v>
          </cell>
          <cell r="B107" t="str">
            <v xml:space="preserve">SAN LUIS OBISPO GENERAL HOSPITAL </v>
          </cell>
          <cell r="C107">
            <v>1</v>
          </cell>
          <cell r="D107">
            <v>3</v>
          </cell>
          <cell r="E107">
            <v>40</v>
          </cell>
          <cell r="F107" t="str">
            <v>County</v>
          </cell>
          <cell r="G107" t="str">
            <v>San Luis Obispo County</v>
          </cell>
        </row>
        <row r="108">
          <cell r="A108">
            <v>410782</v>
          </cell>
          <cell r="B108" t="str">
            <v xml:space="preserve">SAN MATEO COUNTY GENERAL HOSPITAL </v>
          </cell>
          <cell r="C108">
            <v>1</v>
          </cell>
          <cell r="D108">
            <v>3</v>
          </cell>
          <cell r="E108">
            <v>41</v>
          </cell>
          <cell r="F108" t="str">
            <v>County</v>
          </cell>
          <cell r="G108" t="str">
            <v>San Mateo County</v>
          </cell>
        </row>
        <row r="109">
          <cell r="A109">
            <v>190680</v>
          </cell>
          <cell r="B109" t="str">
            <v xml:space="preserve">SAN PEDRO PENINSULA HOSPITAL </v>
          </cell>
          <cell r="C109">
            <v>3</v>
          </cell>
          <cell r="D109">
            <v>3</v>
          </cell>
          <cell r="E109">
            <v>19</v>
          </cell>
          <cell r="F109" t="str">
            <v>N/A</v>
          </cell>
          <cell r="G109" t="str">
            <v>N/A</v>
          </cell>
        </row>
        <row r="110">
          <cell r="A110">
            <v>190681</v>
          </cell>
          <cell r="B110" t="str">
            <v xml:space="preserve">SAN VICENTE HOSPITAL </v>
          </cell>
          <cell r="C110">
            <v>3</v>
          </cell>
          <cell r="D110">
            <v>4</v>
          </cell>
          <cell r="E110">
            <v>19</v>
          </cell>
          <cell r="F110" t="str">
            <v>N/A</v>
          </cell>
          <cell r="G110" t="str">
            <v>N/A</v>
          </cell>
        </row>
        <row r="111">
          <cell r="A111">
            <v>301314</v>
          </cell>
          <cell r="B111" t="str">
            <v xml:space="preserve">SANTA ANA HOSPITAL MEDICAL CENTER </v>
          </cell>
          <cell r="C111">
            <v>3</v>
          </cell>
          <cell r="D111">
            <v>4</v>
          </cell>
          <cell r="E111">
            <v>30</v>
          </cell>
          <cell r="F111" t="str">
            <v>N/A</v>
          </cell>
          <cell r="G111" t="str">
            <v>N/A</v>
          </cell>
        </row>
        <row r="112">
          <cell r="A112">
            <v>424002</v>
          </cell>
          <cell r="B112" t="str">
            <v xml:space="preserve">SANTA BARBARA PSYCHIATRIC HEALTH FACILITY </v>
          </cell>
          <cell r="C112">
            <v>1</v>
          </cell>
          <cell r="D112">
            <v>5</v>
          </cell>
          <cell r="E112">
            <v>42</v>
          </cell>
          <cell r="F112" t="str">
            <v>County</v>
          </cell>
          <cell r="G112" t="str">
            <v xml:space="preserve">Santa Barbara County Mental Health </v>
          </cell>
        </row>
        <row r="113">
          <cell r="A113">
            <v>430883</v>
          </cell>
          <cell r="B113" t="str">
            <v xml:space="preserve">SANTA CLARA VALLEY MEDICAL CENTER </v>
          </cell>
          <cell r="C113">
            <v>1</v>
          </cell>
          <cell r="D113">
            <v>2</v>
          </cell>
          <cell r="E113">
            <v>43</v>
          </cell>
          <cell r="F113" t="str">
            <v>County</v>
          </cell>
          <cell r="G113" t="str">
            <v>Santa Clara County</v>
          </cell>
        </row>
        <row r="114">
          <cell r="A114">
            <v>190685</v>
          </cell>
          <cell r="B114" t="str">
            <v xml:space="preserve">SANTA MARTA HOSPITAL </v>
          </cell>
          <cell r="C114">
            <v>3</v>
          </cell>
          <cell r="D114">
            <v>3</v>
          </cell>
          <cell r="E114">
            <v>19</v>
          </cell>
          <cell r="F114" t="str">
            <v>N/A</v>
          </cell>
          <cell r="G114" t="str">
            <v>N/A</v>
          </cell>
        </row>
        <row r="115">
          <cell r="A115">
            <v>190691</v>
          </cell>
          <cell r="B115" t="str">
            <v xml:space="preserve">SANTA TERESITA HOSPITAL </v>
          </cell>
          <cell r="C115">
            <v>3</v>
          </cell>
          <cell r="D115">
            <v>3</v>
          </cell>
          <cell r="E115">
            <v>19</v>
          </cell>
          <cell r="F115" t="str">
            <v>N/A</v>
          </cell>
          <cell r="G115" t="str">
            <v>N/A</v>
          </cell>
        </row>
        <row r="116">
          <cell r="A116">
            <v>370658</v>
          </cell>
          <cell r="B116" t="str">
            <v xml:space="preserve">SCRIPPS MEMORIAL HOSPITAL OF CHULA VISTA </v>
          </cell>
          <cell r="C116">
            <v>3</v>
          </cell>
          <cell r="D116">
            <v>3</v>
          </cell>
          <cell r="E116">
            <v>37</v>
          </cell>
          <cell r="F116" t="str">
            <v>N/A</v>
          </cell>
          <cell r="G116" t="str">
            <v>N/A</v>
          </cell>
        </row>
        <row r="117">
          <cell r="A117">
            <v>370744</v>
          </cell>
          <cell r="B117" t="str">
            <v xml:space="preserve">SCRIPPS MERCY HOSPITAL </v>
          </cell>
          <cell r="C117">
            <v>3</v>
          </cell>
          <cell r="D117">
            <v>2</v>
          </cell>
          <cell r="E117">
            <v>37</v>
          </cell>
          <cell r="F117" t="str">
            <v>N/A</v>
          </cell>
          <cell r="G117" t="str">
            <v>N/A</v>
          </cell>
        </row>
        <row r="118">
          <cell r="A118">
            <v>100793</v>
          </cell>
          <cell r="B118" t="str">
            <v xml:space="preserve">SELMA DISTRICT HOSPITAL </v>
          </cell>
          <cell r="C118">
            <v>3</v>
          </cell>
          <cell r="D118">
            <v>4</v>
          </cell>
          <cell r="E118">
            <v>10</v>
          </cell>
          <cell r="F118" t="str">
            <v>N/A</v>
          </cell>
          <cell r="G118" t="str">
            <v>N/A</v>
          </cell>
        </row>
        <row r="119">
          <cell r="A119">
            <v>124004</v>
          </cell>
          <cell r="B119" t="str">
            <v xml:space="preserve">SEMPERVIRENS PSYCHIATRIC HEALTH FACILITY </v>
          </cell>
          <cell r="C119">
            <v>1</v>
          </cell>
          <cell r="D119">
            <v>5</v>
          </cell>
          <cell r="E119">
            <v>12</v>
          </cell>
          <cell r="F119" t="str">
            <v>County</v>
          </cell>
          <cell r="G119" t="str">
            <v>Humboldt County Mental Health</v>
          </cell>
        </row>
        <row r="120">
          <cell r="A120">
            <v>370689</v>
          </cell>
          <cell r="B120" t="str">
            <v xml:space="preserve">SHARP CORONADO HOSPITAL &amp; HEALTHCARE CENTER </v>
          </cell>
          <cell r="C120">
            <v>3</v>
          </cell>
          <cell r="D120">
            <v>3</v>
          </cell>
          <cell r="E120">
            <v>37</v>
          </cell>
          <cell r="F120" t="str">
            <v>N/A</v>
          </cell>
          <cell r="G120" t="str">
            <v>N/A</v>
          </cell>
        </row>
        <row r="121">
          <cell r="A121">
            <v>451019</v>
          </cell>
          <cell r="B121" t="str">
            <v xml:space="preserve">SHASTA COUNTY PSYCHIATRIC HEALTH FACILITY </v>
          </cell>
          <cell r="C121">
            <v>1</v>
          </cell>
          <cell r="D121">
            <v>5</v>
          </cell>
          <cell r="E121">
            <v>45</v>
          </cell>
          <cell r="F121" t="str">
            <v>County</v>
          </cell>
          <cell r="G121" t="str">
            <v>Shasta County Mental Health</v>
          </cell>
        </row>
        <row r="122">
          <cell r="A122">
            <v>100797</v>
          </cell>
          <cell r="B122" t="str">
            <v xml:space="preserve">SIERRA KINGS DISTRICT HOSPITAL </v>
          </cell>
          <cell r="C122">
            <v>1</v>
          </cell>
          <cell r="D122">
            <v>4</v>
          </cell>
          <cell r="E122">
            <v>10</v>
          </cell>
          <cell r="F122" t="str">
            <v>District</v>
          </cell>
          <cell r="G122" t="str">
            <v>Sierra Kings Health Care District</v>
          </cell>
        </row>
        <row r="123">
          <cell r="A123">
            <v>461024</v>
          </cell>
          <cell r="B123" t="str">
            <v xml:space="preserve">SIERRA VALLEY DISTRICT HOSPITAL </v>
          </cell>
          <cell r="C123">
            <v>1</v>
          </cell>
          <cell r="D123">
            <v>4</v>
          </cell>
          <cell r="E123">
            <v>46</v>
          </cell>
          <cell r="F123" t="str">
            <v>District</v>
          </cell>
          <cell r="G123" t="str">
            <v>Sierra Valley Hospital District</v>
          </cell>
        </row>
        <row r="124">
          <cell r="A124">
            <v>141338</v>
          </cell>
          <cell r="B124" t="str">
            <v xml:space="preserve">SOUTHERN INYO HOSPITAL </v>
          </cell>
          <cell r="C124">
            <v>1</v>
          </cell>
          <cell r="D124">
            <v>4</v>
          </cell>
          <cell r="E124">
            <v>14</v>
          </cell>
          <cell r="F124" t="str">
            <v>District</v>
          </cell>
          <cell r="G124" t="str">
            <v>Southern Inyo County Health Care District</v>
          </cell>
        </row>
        <row r="125">
          <cell r="A125">
            <v>394009</v>
          </cell>
          <cell r="B125" t="str">
            <v xml:space="preserve">ST. DOMINIC'S HOSPITAL </v>
          </cell>
          <cell r="C125">
            <v>3</v>
          </cell>
          <cell r="D125">
            <v>3</v>
          </cell>
          <cell r="E125">
            <v>39</v>
          </cell>
          <cell r="F125" t="str">
            <v>N/A</v>
          </cell>
          <cell r="G125" t="str">
            <v>N/A</v>
          </cell>
        </row>
        <row r="126">
          <cell r="A126">
            <v>190754</v>
          </cell>
          <cell r="B126" t="str">
            <v xml:space="preserve">ST. FRANCIS MEDICAL CENTER -  LYNWOOD </v>
          </cell>
          <cell r="C126">
            <v>3</v>
          </cell>
          <cell r="D126">
            <v>3</v>
          </cell>
          <cell r="E126">
            <v>19</v>
          </cell>
          <cell r="F126" t="str">
            <v>N/A</v>
          </cell>
          <cell r="G126" t="str">
            <v>N/A</v>
          </cell>
        </row>
        <row r="127">
          <cell r="A127">
            <v>380964</v>
          </cell>
          <cell r="B127" t="str">
            <v xml:space="preserve">ST. LUKE'S HOSPITAL </v>
          </cell>
          <cell r="C127">
            <v>3</v>
          </cell>
          <cell r="D127">
            <v>3</v>
          </cell>
          <cell r="E127">
            <v>38</v>
          </cell>
          <cell r="F127" t="str">
            <v>N/A</v>
          </cell>
          <cell r="G127" t="str">
            <v>N/A</v>
          </cell>
        </row>
        <row r="128">
          <cell r="A128">
            <v>190053</v>
          </cell>
          <cell r="B128" t="str">
            <v xml:space="preserve">ST. MARY MEDICAL CENTER </v>
          </cell>
          <cell r="C128">
            <v>3</v>
          </cell>
          <cell r="D128">
            <v>3</v>
          </cell>
          <cell r="E128">
            <v>19</v>
          </cell>
          <cell r="F128" t="str">
            <v>N/A</v>
          </cell>
          <cell r="G128" t="str">
            <v>N/A</v>
          </cell>
        </row>
        <row r="129">
          <cell r="A129">
            <v>10967</v>
          </cell>
          <cell r="B129" t="str">
            <v xml:space="preserve">ST. ROSE HOSPITAL </v>
          </cell>
          <cell r="C129">
            <v>3</v>
          </cell>
          <cell r="D129">
            <v>3</v>
          </cell>
          <cell r="E129">
            <v>1</v>
          </cell>
          <cell r="F129" t="str">
            <v>N/A</v>
          </cell>
          <cell r="G129" t="str">
            <v>N/A</v>
          </cell>
        </row>
        <row r="130">
          <cell r="A130">
            <v>190599</v>
          </cell>
          <cell r="B130" t="str">
            <v xml:space="preserve">SUBURBAN MEDICAL CENTER </v>
          </cell>
          <cell r="C130">
            <v>3</v>
          </cell>
          <cell r="D130">
            <v>3</v>
          </cell>
          <cell r="E130">
            <v>19</v>
          </cell>
          <cell r="F130" t="str">
            <v>N/A</v>
          </cell>
          <cell r="G130" t="str">
            <v>N/A</v>
          </cell>
        </row>
        <row r="131">
          <cell r="A131">
            <v>250955</v>
          </cell>
          <cell r="B131" t="str">
            <v xml:space="preserve">SURPRISE VALLEY COMMUNITY HOSPITAL </v>
          </cell>
          <cell r="C131">
            <v>1</v>
          </cell>
          <cell r="D131">
            <v>4</v>
          </cell>
          <cell r="E131">
            <v>25</v>
          </cell>
          <cell r="F131" t="str">
            <v>District</v>
          </cell>
          <cell r="G131" t="str">
            <v>Surprise Valley Hospital District</v>
          </cell>
        </row>
        <row r="132">
          <cell r="A132">
            <v>490919</v>
          </cell>
          <cell r="B132" t="str">
            <v xml:space="preserve">SUTTER MEDICAL CENTER OF SANTA ROSA </v>
          </cell>
          <cell r="C132">
            <v>4</v>
          </cell>
          <cell r="D132">
            <v>3</v>
          </cell>
          <cell r="E132">
            <v>49</v>
          </cell>
          <cell r="F132" t="str">
            <v>N/A</v>
          </cell>
          <cell r="G132" t="str">
            <v>N/A</v>
          </cell>
        </row>
        <row r="133">
          <cell r="A133">
            <v>481094</v>
          </cell>
          <cell r="B133" t="str">
            <v xml:space="preserve">SUTTER SOLANO MEDICAL CENTER </v>
          </cell>
          <cell r="C133">
            <v>3</v>
          </cell>
          <cell r="D133">
            <v>3</v>
          </cell>
          <cell r="E133">
            <v>48</v>
          </cell>
          <cell r="F133" t="str">
            <v>N/A</v>
          </cell>
          <cell r="G133" t="str">
            <v>N/A</v>
          </cell>
        </row>
        <row r="134">
          <cell r="A134">
            <v>150808</v>
          </cell>
          <cell r="B134" t="str">
            <v xml:space="preserve">TEHACHAPI  HOSPITAL </v>
          </cell>
          <cell r="C134">
            <v>1</v>
          </cell>
          <cell r="D134">
            <v>4</v>
          </cell>
          <cell r="E134">
            <v>15</v>
          </cell>
          <cell r="F134" t="str">
            <v>District</v>
          </cell>
          <cell r="G134" t="str">
            <v>Tehachapi Valley Hospital District</v>
          </cell>
        </row>
        <row r="135">
          <cell r="A135">
            <v>484028</v>
          </cell>
          <cell r="B135" t="str">
            <v xml:space="preserve">TELECARE SOLANO PSYCHIATRIC HEALTH FACILITY </v>
          </cell>
          <cell r="C135">
            <v>3</v>
          </cell>
          <cell r="D135">
            <v>5</v>
          </cell>
          <cell r="E135">
            <v>48</v>
          </cell>
          <cell r="F135" t="str">
            <v>N/A</v>
          </cell>
          <cell r="G135" t="str">
            <v>N/A</v>
          </cell>
        </row>
        <row r="136">
          <cell r="A136">
            <v>531059</v>
          </cell>
          <cell r="B136" t="str">
            <v xml:space="preserve">TRINITY HOSPITAL </v>
          </cell>
          <cell r="C136">
            <v>1</v>
          </cell>
          <cell r="D136">
            <v>4</v>
          </cell>
          <cell r="E136">
            <v>53</v>
          </cell>
          <cell r="F136" t="str">
            <v>County</v>
          </cell>
          <cell r="G136" t="str">
            <v>County of Trinity</v>
          </cell>
        </row>
        <row r="137">
          <cell r="A137">
            <v>540816</v>
          </cell>
          <cell r="B137" t="str">
            <v xml:space="preserve">TULARE DISTRICT HOSPITAL </v>
          </cell>
          <cell r="C137">
            <v>1</v>
          </cell>
          <cell r="D137">
            <v>3</v>
          </cell>
          <cell r="E137">
            <v>54</v>
          </cell>
          <cell r="F137" t="str">
            <v>District</v>
          </cell>
          <cell r="G137" t="str">
            <v>Tulare Local Health Care District</v>
          </cell>
        </row>
        <row r="138">
          <cell r="A138">
            <v>551061</v>
          </cell>
          <cell r="B138" t="str">
            <v xml:space="preserve">TUOLUMNE GENERAL HOSPITAL </v>
          </cell>
          <cell r="C138">
            <v>1</v>
          </cell>
          <cell r="D138">
            <v>3</v>
          </cell>
          <cell r="E138">
            <v>55</v>
          </cell>
          <cell r="F138" t="str">
            <v>County</v>
          </cell>
          <cell r="G138" t="str">
            <v>County of Tuolumne</v>
          </cell>
        </row>
        <row r="139">
          <cell r="A139">
            <v>301357</v>
          </cell>
          <cell r="B139" t="str">
            <v xml:space="preserve">TUSTIN HOSPITAL MEDICAL CENTER </v>
          </cell>
          <cell r="C139">
            <v>3</v>
          </cell>
          <cell r="D139">
            <v>4</v>
          </cell>
          <cell r="E139">
            <v>30</v>
          </cell>
          <cell r="F139" t="str">
            <v>N/A</v>
          </cell>
          <cell r="G139" t="str">
            <v>N/A</v>
          </cell>
        </row>
        <row r="140">
          <cell r="A140">
            <v>304079</v>
          </cell>
          <cell r="B140" t="str">
            <v xml:space="preserve">TUSTIN REHABILITATION HOSPITAL </v>
          </cell>
          <cell r="C140">
            <v>3</v>
          </cell>
          <cell r="D140">
            <v>4</v>
          </cell>
          <cell r="E140">
            <v>30</v>
          </cell>
          <cell r="F140" t="str">
            <v>N/A</v>
          </cell>
          <cell r="G140" t="str">
            <v>N/A</v>
          </cell>
        </row>
        <row r="141">
          <cell r="A141">
            <v>190930</v>
          </cell>
          <cell r="B141" t="str">
            <v xml:space="preserve">UCLA NEUROPSYCHIATRIC HOSPITAL </v>
          </cell>
          <cell r="C141">
            <v>1</v>
          </cell>
          <cell r="D141">
            <v>5</v>
          </cell>
          <cell r="E141">
            <v>19</v>
          </cell>
          <cell r="F141" t="str">
            <v>UC Regents</v>
          </cell>
          <cell r="G141" t="str">
            <v>UC Regents</v>
          </cell>
        </row>
        <row r="142">
          <cell r="A142">
            <v>341006</v>
          </cell>
          <cell r="B142" t="str">
            <v xml:space="preserve">UNIV OF CALIF DAVIS MEDICAL CENTER </v>
          </cell>
          <cell r="C142">
            <v>1</v>
          </cell>
          <cell r="D142">
            <v>2</v>
          </cell>
          <cell r="E142">
            <v>34</v>
          </cell>
          <cell r="F142" t="str">
            <v>UC Regents</v>
          </cell>
          <cell r="G142" t="str">
            <v>UC Regents</v>
          </cell>
        </row>
        <row r="143">
          <cell r="A143">
            <v>301279</v>
          </cell>
          <cell r="B143" t="str">
            <v xml:space="preserve">UNIV OF CALIF IRVINE MEDICAL CENTER </v>
          </cell>
          <cell r="C143">
            <v>1</v>
          </cell>
          <cell r="D143">
            <v>2</v>
          </cell>
          <cell r="E143">
            <v>30</v>
          </cell>
          <cell r="F143" t="str">
            <v>UC Regents</v>
          </cell>
          <cell r="G143" t="str">
            <v>UC Regents</v>
          </cell>
        </row>
        <row r="144">
          <cell r="A144">
            <v>370782</v>
          </cell>
          <cell r="B144" t="str">
            <v xml:space="preserve">UNIV OF CALIF SAN DIEGO MEDICAL CENTER </v>
          </cell>
          <cell r="C144">
            <v>1</v>
          </cell>
          <cell r="D144">
            <v>2</v>
          </cell>
          <cell r="E144">
            <v>37</v>
          </cell>
          <cell r="F144" t="str">
            <v>UC Regents</v>
          </cell>
          <cell r="G144" t="str">
            <v>UC Regents</v>
          </cell>
        </row>
        <row r="145">
          <cell r="A145">
            <v>370787</v>
          </cell>
          <cell r="B145" t="str">
            <v>UNIVERSITY COMMUNITY MEDICAL CENTER</v>
          </cell>
          <cell r="C145">
            <v>3</v>
          </cell>
          <cell r="D145">
            <v>3</v>
          </cell>
          <cell r="E145">
            <v>37</v>
          </cell>
          <cell r="F145" t="str">
            <v>N/A</v>
          </cell>
          <cell r="G145" t="str">
            <v>N/A</v>
          </cell>
        </row>
        <row r="146">
          <cell r="A146">
            <v>332172</v>
          </cell>
          <cell r="B146" t="str">
            <v xml:space="preserve">VALLEY PLAZA DOCTOR'S HOSPITAL </v>
          </cell>
          <cell r="C146">
            <v>3</v>
          </cell>
          <cell r="D146">
            <v>3</v>
          </cell>
          <cell r="E146">
            <v>33</v>
          </cell>
          <cell r="F146" t="str">
            <v>N/A</v>
          </cell>
          <cell r="G146" t="str">
            <v>N/A</v>
          </cell>
        </row>
        <row r="147">
          <cell r="A147">
            <v>190812</v>
          </cell>
          <cell r="B147" t="str">
            <v xml:space="preserve">VALLEY PRESBYTERIAN HOSPITAL </v>
          </cell>
          <cell r="C147">
            <v>3</v>
          </cell>
          <cell r="D147">
            <v>3</v>
          </cell>
          <cell r="E147">
            <v>19</v>
          </cell>
          <cell r="F147" t="str">
            <v>N/A</v>
          </cell>
          <cell r="G147" t="str">
            <v>N/A</v>
          </cell>
        </row>
        <row r="148">
          <cell r="A148">
            <v>560481</v>
          </cell>
          <cell r="B148" t="str">
            <v xml:space="preserve">VENTURA COUNTY MEDICAL CENTER </v>
          </cell>
          <cell r="C148">
            <v>1</v>
          </cell>
          <cell r="D148">
            <v>3</v>
          </cell>
          <cell r="E148">
            <v>56</v>
          </cell>
          <cell r="F148" t="str">
            <v>County</v>
          </cell>
          <cell r="G148" t="str">
            <v>Ventura County</v>
          </cell>
        </row>
        <row r="149">
          <cell r="A149">
            <v>361370</v>
          </cell>
          <cell r="B149" t="str">
            <v xml:space="preserve">VICTOR VALLEY COMMUNITY HOSPITAL </v>
          </cell>
          <cell r="C149">
            <v>3</v>
          </cell>
          <cell r="D149">
            <v>3</v>
          </cell>
          <cell r="E149">
            <v>36</v>
          </cell>
          <cell r="F149" t="str">
            <v>N/A</v>
          </cell>
          <cell r="G149" t="str">
            <v>N/A</v>
          </cell>
        </row>
        <row r="150">
          <cell r="A150">
            <v>444013</v>
          </cell>
          <cell r="B150" t="str">
            <v xml:space="preserve">WATSONVILLE COMMUNITY HOSPITAL </v>
          </cell>
          <cell r="C150">
            <v>3</v>
          </cell>
          <cell r="D150">
            <v>3</v>
          </cell>
          <cell r="E150">
            <v>43</v>
          </cell>
          <cell r="F150" t="str">
            <v>N/A</v>
          </cell>
          <cell r="G150" t="str">
            <v>N/A</v>
          </cell>
        </row>
        <row r="151">
          <cell r="A151">
            <v>301188</v>
          </cell>
          <cell r="B151" t="str">
            <v xml:space="preserve">WESTERN MEDICAL CENTER - ANAHEIM </v>
          </cell>
          <cell r="C151">
            <v>3</v>
          </cell>
          <cell r="D151">
            <v>3</v>
          </cell>
          <cell r="E151">
            <v>30</v>
          </cell>
          <cell r="F151" t="str">
            <v>N/A</v>
          </cell>
          <cell r="G151" t="str">
            <v>N/A</v>
          </cell>
        </row>
        <row r="152">
          <cell r="A152">
            <v>301566</v>
          </cell>
          <cell r="B152" t="str">
            <v xml:space="preserve">WESTERN MEDICAL CENTER OF SANTA ANA </v>
          </cell>
          <cell r="C152">
            <v>3</v>
          </cell>
          <cell r="D152">
            <v>3</v>
          </cell>
          <cell r="E152">
            <v>30</v>
          </cell>
          <cell r="F152" t="str">
            <v>N/A</v>
          </cell>
          <cell r="G152" t="str">
            <v>N/A</v>
          </cell>
        </row>
        <row r="153">
          <cell r="A153">
            <v>190878</v>
          </cell>
          <cell r="B153" t="str">
            <v xml:space="preserve">WHITE MEMORIAL MEDICAL CENTER </v>
          </cell>
          <cell r="C153">
            <v>3</v>
          </cell>
          <cell r="D153">
            <v>2</v>
          </cell>
          <cell r="E153">
            <v>19</v>
          </cell>
          <cell r="F153" t="str">
            <v>N/A</v>
          </cell>
          <cell r="G153" t="str">
            <v>N/A</v>
          </cell>
        </row>
      </sheetData>
      <sheetData sheetId="9" refreshError="1">
        <row r="11">
          <cell r="B11">
            <v>10846</v>
          </cell>
          <cell r="C11">
            <v>61.4</v>
          </cell>
          <cell r="D11">
            <v>100</v>
          </cell>
          <cell r="E11">
            <v>100</v>
          </cell>
        </row>
        <row r="12">
          <cell r="B12">
            <v>190017</v>
          </cell>
          <cell r="C12">
            <v>22.8</v>
          </cell>
          <cell r="D12">
            <v>36.700000000000003</v>
          </cell>
          <cell r="E12">
            <v>36</v>
          </cell>
        </row>
        <row r="13">
          <cell r="B13">
            <v>301097</v>
          </cell>
          <cell r="C13">
            <v>34.9</v>
          </cell>
          <cell r="D13">
            <v>25.8</v>
          </cell>
          <cell r="E13">
            <v>25</v>
          </cell>
        </row>
        <row r="14">
          <cell r="B14">
            <v>190034</v>
          </cell>
          <cell r="C14">
            <v>31.6</v>
          </cell>
          <cell r="D14">
            <v>32.299999999999997</v>
          </cell>
          <cell r="E14">
            <v>32</v>
          </cell>
        </row>
        <row r="15">
          <cell r="B15">
            <v>364231</v>
          </cell>
          <cell r="C15">
            <v>55.6</v>
          </cell>
          <cell r="D15">
            <v>98.6</v>
          </cell>
          <cell r="E15">
            <v>98</v>
          </cell>
        </row>
        <row r="16">
          <cell r="B16">
            <v>190045</v>
          </cell>
          <cell r="C16">
            <v>8</v>
          </cell>
          <cell r="D16">
            <v>52.3</v>
          </cell>
          <cell r="E16">
            <v>52</v>
          </cell>
        </row>
        <row r="17">
          <cell r="B17">
            <v>190066</v>
          </cell>
          <cell r="C17">
            <v>49.6</v>
          </cell>
          <cell r="D17">
            <v>38.700000000000003</v>
          </cell>
          <cell r="E17">
            <v>38</v>
          </cell>
        </row>
        <row r="18">
          <cell r="B18">
            <v>190081</v>
          </cell>
          <cell r="C18">
            <v>34.799999999999997</v>
          </cell>
          <cell r="D18">
            <v>25.5</v>
          </cell>
          <cell r="E18">
            <v>25</v>
          </cell>
        </row>
        <row r="19">
          <cell r="B19">
            <v>190020</v>
          </cell>
          <cell r="C19">
            <v>51.6</v>
          </cell>
          <cell r="D19">
            <v>46.1</v>
          </cell>
          <cell r="E19">
            <v>46</v>
          </cell>
        </row>
        <row r="20">
          <cell r="B20">
            <v>342392</v>
          </cell>
          <cell r="C20">
            <v>20.8</v>
          </cell>
          <cell r="D20">
            <v>28.8</v>
          </cell>
          <cell r="E20">
            <v>28</v>
          </cell>
        </row>
        <row r="21">
          <cell r="B21">
            <v>190125</v>
          </cell>
          <cell r="C21">
            <v>61.8</v>
          </cell>
          <cell r="D21">
            <v>57</v>
          </cell>
          <cell r="E21">
            <v>57</v>
          </cell>
        </row>
        <row r="22">
          <cell r="B22">
            <v>481015</v>
          </cell>
          <cell r="C22">
            <v>31.9</v>
          </cell>
          <cell r="D22">
            <v>32.4</v>
          </cell>
          <cell r="E22">
            <v>32</v>
          </cell>
        </row>
        <row r="23">
          <cell r="B23">
            <v>364050</v>
          </cell>
          <cell r="C23">
            <v>24.8</v>
          </cell>
          <cell r="D23">
            <v>42.8</v>
          </cell>
          <cell r="E23">
            <v>42</v>
          </cell>
        </row>
        <row r="24">
          <cell r="B24">
            <v>104008</v>
          </cell>
          <cell r="C24">
            <v>19.2</v>
          </cell>
          <cell r="D24">
            <v>31.7</v>
          </cell>
          <cell r="E24">
            <v>31</v>
          </cell>
        </row>
        <row r="25">
          <cell r="B25">
            <v>160787</v>
          </cell>
          <cell r="C25">
            <v>47.5</v>
          </cell>
          <cell r="D25">
            <v>54.6</v>
          </cell>
          <cell r="E25">
            <v>54</v>
          </cell>
        </row>
        <row r="26">
          <cell r="B26">
            <v>190163</v>
          </cell>
          <cell r="C26">
            <v>23.6</v>
          </cell>
          <cell r="D26">
            <v>48.7</v>
          </cell>
          <cell r="E26">
            <v>48</v>
          </cell>
        </row>
        <row r="27">
          <cell r="B27">
            <v>370673</v>
          </cell>
          <cell r="C27">
            <v>60.5</v>
          </cell>
          <cell r="D27">
            <v>37.5</v>
          </cell>
          <cell r="E27">
            <v>37</v>
          </cell>
        </row>
        <row r="28">
          <cell r="B28">
            <v>304113</v>
          </cell>
          <cell r="C28">
            <v>19.600000000000001</v>
          </cell>
          <cell r="D28">
            <v>28.1</v>
          </cell>
          <cell r="E28">
            <v>28</v>
          </cell>
        </row>
        <row r="29">
          <cell r="B29">
            <v>204019</v>
          </cell>
          <cell r="C29">
            <v>81</v>
          </cell>
          <cell r="D29">
            <v>59.5</v>
          </cell>
          <cell r="E29">
            <v>59</v>
          </cell>
        </row>
        <row r="30">
          <cell r="B30">
            <v>10776</v>
          </cell>
          <cell r="C30">
            <v>63.8</v>
          </cell>
          <cell r="D30">
            <v>39.799999999999997</v>
          </cell>
          <cell r="E30">
            <v>39</v>
          </cell>
        </row>
        <row r="31">
          <cell r="B31">
            <v>190170</v>
          </cell>
          <cell r="C31">
            <v>81.7</v>
          </cell>
          <cell r="D31">
            <v>65</v>
          </cell>
          <cell r="E31">
            <v>65</v>
          </cell>
        </row>
        <row r="32">
          <cell r="B32">
            <v>300032</v>
          </cell>
          <cell r="C32">
            <v>71</v>
          </cell>
          <cell r="D32">
            <v>40.200000000000003</v>
          </cell>
          <cell r="E32">
            <v>40</v>
          </cell>
        </row>
        <row r="33">
          <cell r="B33">
            <v>190636</v>
          </cell>
          <cell r="C33">
            <v>32.200000000000003</v>
          </cell>
          <cell r="D33">
            <v>25.5</v>
          </cell>
          <cell r="E33">
            <v>25</v>
          </cell>
        </row>
        <row r="34">
          <cell r="B34">
            <v>190661</v>
          </cell>
          <cell r="C34">
            <v>28</v>
          </cell>
          <cell r="D34">
            <v>41.9</v>
          </cell>
          <cell r="E34">
            <v>41</v>
          </cell>
        </row>
        <row r="35">
          <cell r="B35">
            <v>190176</v>
          </cell>
          <cell r="C35">
            <v>26.7</v>
          </cell>
          <cell r="D35">
            <v>25.7</v>
          </cell>
          <cell r="E35">
            <v>25</v>
          </cell>
        </row>
        <row r="36">
          <cell r="B36">
            <v>100697</v>
          </cell>
          <cell r="C36">
            <v>15.8</v>
          </cell>
          <cell r="D36">
            <v>49.7</v>
          </cell>
          <cell r="E36">
            <v>49</v>
          </cell>
        </row>
        <row r="37">
          <cell r="B37">
            <v>190766</v>
          </cell>
          <cell r="C37">
            <v>27.1</v>
          </cell>
          <cell r="D37">
            <v>26.1</v>
          </cell>
          <cell r="E37">
            <v>26</v>
          </cell>
        </row>
        <row r="38">
          <cell r="B38">
            <v>301258</v>
          </cell>
          <cell r="C38">
            <v>72</v>
          </cell>
          <cell r="D38">
            <v>96.2</v>
          </cell>
          <cell r="E38">
            <v>96</v>
          </cell>
        </row>
        <row r="39">
          <cell r="B39">
            <v>190184</v>
          </cell>
          <cell r="C39">
            <v>17.399999999999999</v>
          </cell>
          <cell r="D39">
            <v>36.4</v>
          </cell>
          <cell r="E39">
            <v>36</v>
          </cell>
        </row>
        <row r="40">
          <cell r="B40">
            <v>301155</v>
          </cell>
          <cell r="C40">
            <v>46.2</v>
          </cell>
          <cell r="D40">
            <v>33.200000000000003</v>
          </cell>
          <cell r="E40">
            <v>33</v>
          </cell>
        </row>
        <row r="41">
          <cell r="B41">
            <v>190197</v>
          </cell>
          <cell r="C41">
            <v>70.3</v>
          </cell>
          <cell r="D41">
            <v>79.5</v>
          </cell>
          <cell r="E41">
            <v>79</v>
          </cell>
        </row>
        <row r="42">
          <cell r="B42">
            <v>361323</v>
          </cell>
          <cell r="C42">
            <v>50.7</v>
          </cell>
          <cell r="D42">
            <v>60.2</v>
          </cell>
          <cell r="E42">
            <v>60</v>
          </cell>
        </row>
        <row r="43">
          <cell r="B43">
            <v>70924</v>
          </cell>
          <cell r="C43">
            <v>54.9</v>
          </cell>
          <cell r="D43">
            <v>85.6</v>
          </cell>
          <cell r="E43">
            <v>85</v>
          </cell>
        </row>
        <row r="44">
          <cell r="B44">
            <v>190230</v>
          </cell>
          <cell r="C44">
            <v>27.5</v>
          </cell>
          <cell r="D44">
            <v>26.6</v>
          </cell>
          <cell r="E44">
            <v>26</v>
          </cell>
        </row>
        <row r="45">
          <cell r="B45">
            <v>150706</v>
          </cell>
          <cell r="C45">
            <v>41.8</v>
          </cell>
          <cell r="D45">
            <v>44.8</v>
          </cell>
          <cell r="E45">
            <v>44</v>
          </cell>
        </row>
        <row r="46">
          <cell r="B46">
            <v>190857</v>
          </cell>
          <cell r="C46">
            <v>17.8</v>
          </cell>
          <cell r="D46">
            <v>44.9</v>
          </cell>
          <cell r="E46">
            <v>44</v>
          </cell>
        </row>
        <row r="47">
          <cell r="B47">
            <v>500852</v>
          </cell>
          <cell r="C47">
            <v>37.4</v>
          </cell>
          <cell r="D47">
            <v>31.1</v>
          </cell>
          <cell r="E47">
            <v>31</v>
          </cell>
        </row>
        <row r="48">
          <cell r="B48">
            <v>240853</v>
          </cell>
          <cell r="C48">
            <v>6.3</v>
          </cell>
          <cell r="D48">
            <v>43.4</v>
          </cell>
          <cell r="E48">
            <v>43</v>
          </cell>
        </row>
        <row r="49">
          <cell r="B49">
            <v>190256</v>
          </cell>
          <cell r="C49">
            <v>47.3</v>
          </cell>
          <cell r="D49">
            <v>51.4</v>
          </cell>
          <cell r="E49">
            <v>51</v>
          </cell>
        </row>
        <row r="50">
          <cell r="B50">
            <v>190328</v>
          </cell>
          <cell r="C50">
            <v>34.299999999999997</v>
          </cell>
          <cell r="D50">
            <v>40.299999999999997</v>
          </cell>
          <cell r="E50">
            <v>40</v>
          </cell>
        </row>
        <row r="51">
          <cell r="B51">
            <v>130699</v>
          </cell>
          <cell r="C51">
            <v>27.7</v>
          </cell>
          <cell r="D51">
            <v>48.3</v>
          </cell>
          <cell r="E51">
            <v>48</v>
          </cell>
        </row>
        <row r="52">
          <cell r="B52">
            <v>301175</v>
          </cell>
          <cell r="C52">
            <v>28.3</v>
          </cell>
          <cell r="D52">
            <v>32</v>
          </cell>
          <cell r="E52">
            <v>32</v>
          </cell>
        </row>
        <row r="53">
          <cell r="B53">
            <v>100717</v>
          </cell>
          <cell r="C53">
            <v>45.4</v>
          </cell>
          <cell r="D53">
            <v>36</v>
          </cell>
          <cell r="E53">
            <v>36</v>
          </cell>
        </row>
        <row r="54">
          <cell r="B54">
            <v>301283</v>
          </cell>
          <cell r="C54">
            <v>47.5</v>
          </cell>
          <cell r="D54">
            <v>85.1</v>
          </cell>
          <cell r="E54">
            <v>85</v>
          </cell>
        </row>
        <row r="55">
          <cell r="B55">
            <v>190315</v>
          </cell>
          <cell r="C55">
            <v>36.700000000000003</v>
          </cell>
          <cell r="D55">
            <v>36.6</v>
          </cell>
          <cell r="E55">
            <v>36</v>
          </cell>
        </row>
        <row r="56">
          <cell r="B56">
            <v>190317</v>
          </cell>
          <cell r="C56">
            <v>27.8</v>
          </cell>
          <cell r="D56">
            <v>42.2</v>
          </cell>
          <cell r="E56">
            <v>42</v>
          </cell>
        </row>
        <row r="57">
          <cell r="B57">
            <v>270777</v>
          </cell>
          <cell r="C57">
            <v>39.4</v>
          </cell>
          <cell r="D57">
            <v>29</v>
          </cell>
          <cell r="E57">
            <v>29</v>
          </cell>
        </row>
        <row r="58">
          <cell r="B58">
            <v>150775</v>
          </cell>
          <cell r="C58">
            <v>43.7</v>
          </cell>
          <cell r="D58">
            <v>61.2</v>
          </cell>
          <cell r="E58">
            <v>61</v>
          </cell>
        </row>
        <row r="59">
          <cell r="B59">
            <v>190352</v>
          </cell>
          <cell r="C59">
            <v>66.2</v>
          </cell>
          <cell r="D59">
            <v>47.8</v>
          </cell>
          <cell r="E59">
            <v>47</v>
          </cell>
        </row>
        <row r="60">
          <cell r="B60">
            <v>304159</v>
          </cell>
          <cell r="C60">
            <v>24.6</v>
          </cell>
          <cell r="D60">
            <v>27</v>
          </cell>
          <cell r="E60">
            <v>27</v>
          </cell>
        </row>
        <row r="61">
          <cell r="B61">
            <v>362041</v>
          </cell>
          <cell r="C61">
            <v>10.9</v>
          </cell>
          <cell r="D61">
            <v>35.4</v>
          </cell>
          <cell r="E61">
            <v>35</v>
          </cell>
        </row>
        <row r="62">
          <cell r="B62">
            <v>190380</v>
          </cell>
          <cell r="C62">
            <v>30.4</v>
          </cell>
          <cell r="D62">
            <v>27.3</v>
          </cell>
          <cell r="E62">
            <v>27</v>
          </cell>
        </row>
        <row r="63">
          <cell r="B63">
            <v>320874</v>
          </cell>
          <cell r="C63">
            <v>13.4</v>
          </cell>
          <cell r="D63">
            <v>37.6</v>
          </cell>
          <cell r="E63">
            <v>37</v>
          </cell>
        </row>
        <row r="64">
          <cell r="B64">
            <v>220733</v>
          </cell>
          <cell r="C64">
            <v>9.1</v>
          </cell>
          <cell r="D64">
            <v>33.4</v>
          </cell>
          <cell r="E64">
            <v>33</v>
          </cell>
        </row>
        <row r="65">
          <cell r="B65">
            <v>331216</v>
          </cell>
          <cell r="C65">
            <v>48.2</v>
          </cell>
          <cell r="D65">
            <v>37.299999999999997</v>
          </cell>
          <cell r="E65">
            <v>37</v>
          </cell>
        </row>
        <row r="66">
          <cell r="B66">
            <v>190150</v>
          </cell>
          <cell r="C66">
            <v>26.2</v>
          </cell>
          <cell r="D66">
            <v>63.2</v>
          </cell>
          <cell r="E66">
            <v>63</v>
          </cell>
        </row>
        <row r="67">
          <cell r="B67">
            <v>150736</v>
          </cell>
          <cell r="C67">
            <v>65.7</v>
          </cell>
          <cell r="D67">
            <v>92.9</v>
          </cell>
          <cell r="E67">
            <v>92</v>
          </cell>
        </row>
        <row r="68">
          <cell r="B68">
            <v>150737</v>
          </cell>
          <cell r="C68">
            <v>6.1</v>
          </cell>
          <cell r="D68">
            <v>37.5</v>
          </cell>
          <cell r="E68">
            <v>37</v>
          </cell>
        </row>
        <row r="69">
          <cell r="B69">
            <v>100745</v>
          </cell>
          <cell r="C69">
            <v>43.6</v>
          </cell>
          <cell r="D69">
            <v>39.700000000000003</v>
          </cell>
          <cell r="E69">
            <v>39</v>
          </cell>
        </row>
        <row r="70">
          <cell r="B70">
            <v>191227</v>
          </cell>
          <cell r="C70">
            <v>48</v>
          </cell>
          <cell r="D70">
            <v>100</v>
          </cell>
          <cell r="E70">
            <v>100</v>
          </cell>
        </row>
        <row r="71">
          <cell r="B71">
            <v>191261</v>
          </cell>
          <cell r="C71">
            <v>43</v>
          </cell>
          <cell r="D71">
            <v>100</v>
          </cell>
          <cell r="E71">
            <v>100</v>
          </cell>
        </row>
        <row r="72">
          <cell r="B72">
            <v>191230</v>
          </cell>
          <cell r="C72">
            <v>53.6</v>
          </cell>
          <cell r="D72">
            <v>100</v>
          </cell>
          <cell r="E72">
            <v>100</v>
          </cell>
        </row>
        <row r="73">
          <cell r="B73">
            <v>191231</v>
          </cell>
          <cell r="C73">
            <v>61.2</v>
          </cell>
          <cell r="D73">
            <v>100</v>
          </cell>
          <cell r="E73">
            <v>100</v>
          </cell>
        </row>
        <row r="74">
          <cell r="B74">
            <v>191306</v>
          </cell>
          <cell r="C74">
            <v>57.7</v>
          </cell>
          <cell r="D74">
            <v>100</v>
          </cell>
          <cell r="E74">
            <v>100</v>
          </cell>
        </row>
        <row r="75">
          <cell r="B75">
            <v>191228</v>
          </cell>
          <cell r="C75">
            <v>42.4</v>
          </cell>
          <cell r="D75">
            <v>100</v>
          </cell>
          <cell r="E75">
            <v>100</v>
          </cell>
        </row>
        <row r="76">
          <cell r="B76">
            <v>190468</v>
          </cell>
          <cell r="C76">
            <v>47.1</v>
          </cell>
          <cell r="D76">
            <v>29.5</v>
          </cell>
          <cell r="E76">
            <v>29</v>
          </cell>
        </row>
        <row r="77">
          <cell r="B77">
            <v>361246</v>
          </cell>
          <cell r="C77">
            <v>40.799999999999997</v>
          </cell>
          <cell r="D77">
            <v>29.1</v>
          </cell>
          <cell r="E77">
            <v>29</v>
          </cell>
        </row>
        <row r="78">
          <cell r="B78">
            <v>190198</v>
          </cell>
          <cell r="C78">
            <v>50.4</v>
          </cell>
          <cell r="D78">
            <v>51.5</v>
          </cell>
          <cell r="E78">
            <v>51</v>
          </cell>
        </row>
        <row r="79">
          <cell r="B79">
            <v>190854</v>
          </cell>
          <cell r="C79">
            <v>59.4</v>
          </cell>
          <cell r="D79">
            <v>51.5</v>
          </cell>
          <cell r="E79">
            <v>51</v>
          </cell>
        </row>
        <row r="80">
          <cell r="B80">
            <v>434040</v>
          </cell>
          <cell r="C80">
            <v>31.7</v>
          </cell>
          <cell r="D80">
            <v>25.6</v>
          </cell>
          <cell r="E80">
            <v>25</v>
          </cell>
        </row>
        <row r="81">
          <cell r="B81">
            <v>450936</v>
          </cell>
          <cell r="C81">
            <v>20</v>
          </cell>
          <cell r="D81">
            <v>44.8</v>
          </cell>
          <cell r="E81">
            <v>44</v>
          </cell>
        </row>
        <row r="82">
          <cell r="B82">
            <v>190521</v>
          </cell>
          <cell r="C82">
            <v>43.5</v>
          </cell>
          <cell r="D82">
            <v>42.9</v>
          </cell>
          <cell r="E82">
            <v>42</v>
          </cell>
        </row>
        <row r="83">
          <cell r="B83">
            <v>240942</v>
          </cell>
          <cell r="C83">
            <v>34.4</v>
          </cell>
          <cell r="D83">
            <v>28.5</v>
          </cell>
          <cell r="E83">
            <v>28</v>
          </cell>
        </row>
        <row r="84">
          <cell r="B84">
            <v>150830</v>
          </cell>
          <cell r="C84">
            <v>3.4</v>
          </cell>
          <cell r="D84">
            <v>40.299999999999997</v>
          </cell>
          <cell r="E84">
            <v>40</v>
          </cell>
        </row>
        <row r="85">
          <cell r="B85">
            <v>340951</v>
          </cell>
          <cell r="C85">
            <v>44.6</v>
          </cell>
          <cell r="D85">
            <v>25.2</v>
          </cell>
          <cell r="E85">
            <v>25</v>
          </cell>
        </row>
        <row r="86">
          <cell r="B86">
            <v>196168</v>
          </cell>
          <cell r="C86">
            <v>6</v>
          </cell>
          <cell r="D86">
            <v>47.2</v>
          </cell>
          <cell r="E86">
            <v>47</v>
          </cell>
        </row>
        <row r="87">
          <cell r="B87">
            <v>190524</v>
          </cell>
          <cell r="C87">
            <v>44.2</v>
          </cell>
          <cell r="D87">
            <v>46.7</v>
          </cell>
          <cell r="E87">
            <v>46</v>
          </cell>
        </row>
        <row r="88">
          <cell r="B88">
            <v>500954</v>
          </cell>
          <cell r="C88">
            <v>7.8</v>
          </cell>
          <cell r="D88">
            <v>25.4</v>
          </cell>
          <cell r="E88">
            <v>25</v>
          </cell>
        </row>
        <row r="89">
          <cell r="B89">
            <v>250956</v>
          </cell>
          <cell r="C89">
            <v>31.3</v>
          </cell>
          <cell r="D89">
            <v>59.9</v>
          </cell>
          <cell r="E89">
            <v>59</v>
          </cell>
        </row>
        <row r="90">
          <cell r="B90">
            <v>190541</v>
          </cell>
          <cell r="C90">
            <v>28.7</v>
          </cell>
          <cell r="D90">
            <v>25.1</v>
          </cell>
          <cell r="E90">
            <v>25</v>
          </cell>
        </row>
        <row r="91">
          <cell r="B91">
            <v>190547</v>
          </cell>
          <cell r="C91">
            <v>56.3</v>
          </cell>
          <cell r="D91">
            <v>41.2</v>
          </cell>
          <cell r="E91">
            <v>41</v>
          </cell>
        </row>
        <row r="92">
          <cell r="B92">
            <v>334048</v>
          </cell>
          <cell r="C92">
            <v>37.6</v>
          </cell>
          <cell r="D92">
            <v>35.9</v>
          </cell>
          <cell r="E92">
            <v>35</v>
          </cell>
        </row>
        <row r="93">
          <cell r="B93">
            <v>361266</v>
          </cell>
          <cell r="C93">
            <v>18.7</v>
          </cell>
          <cell r="D93">
            <v>28.7</v>
          </cell>
          <cell r="E93">
            <v>28</v>
          </cell>
        </row>
        <row r="94">
          <cell r="B94">
            <v>274043</v>
          </cell>
          <cell r="C94">
            <v>53.9</v>
          </cell>
          <cell r="D94">
            <v>68</v>
          </cell>
          <cell r="E94">
            <v>68</v>
          </cell>
        </row>
        <row r="95">
          <cell r="B95">
            <v>190810</v>
          </cell>
          <cell r="C95">
            <v>56.4</v>
          </cell>
          <cell r="D95">
            <v>33.4</v>
          </cell>
          <cell r="E95">
            <v>33</v>
          </cell>
        </row>
        <row r="96">
          <cell r="B96">
            <v>500967</v>
          </cell>
          <cell r="C96">
            <v>16.3</v>
          </cell>
          <cell r="D96">
            <v>28.2</v>
          </cell>
          <cell r="E96">
            <v>28</v>
          </cell>
        </row>
        <row r="97">
          <cell r="B97">
            <v>560501</v>
          </cell>
          <cell r="C97">
            <v>5.5</v>
          </cell>
          <cell r="D97">
            <v>26.4</v>
          </cell>
          <cell r="E97">
            <v>26</v>
          </cell>
        </row>
        <row r="98">
          <cell r="B98">
            <v>301242</v>
          </cell>
          <cell r="C98">
            <v>36.6</v>
          </cell>
          <cell r="D98">
            <v>25.9</v>
          </cell>
          <cell r="E98">
            <v>25</v>
          </cell>
        </row>
        <row r="99">
          <cell r="B99">
            <v>190581</v>
          </cell>
          <cell r="C99">
            <v>39.4</v>
          </cell>
          <cell r="D99">
            <v>28.3</v>
          </cell>
          <cell r="E99">
            <v>28</v>
          </cell>
        </row>
        <row r="100">
          <cell r="B100">
            <v>190307</v>
          </cell>
          <cell r="C100">
            <v>50.3</v>
          </cell>
          <cell r="D100">
            <v>41.8</v>
          </cell>
          <cell r="E100">
            <v>41</v>
          </cell>
        </row>
        <row r="101">
          <cell r="B101">
            <v>190587</v>
          </cell>
          <cell r="C101">
            <v>40.200000000000003</v>
          </cell>
          <cell r="D101">
            <v>27.6</v>
          </cell>
          <cell r="E101">
            <v>27</v>
          </cell>
        </row>
        <row r="102">
          <cell r="B102">
            <v>190696</v>
          </cell>
          <cell r="C102">
            <v>49.9</v>
          </cell>
          <cell r="D102">
            <v>62.9</v>
          </cell>
          <cell r="E102">
            <v>62</v>
          </cell>
        </row>
        <row r="103">
          <cell r="B103">
            <v>370759</v>
          </cell>
          <cell r="C103">
            <v>38.700000000000003</v>
          </cell>
          <cell r="D103">
            <v>39.4</v>
          </cell>
          <cell r="E103">
            <v>39</v>
          </cell>
        </row>
        <row r="104">
          <cell r="B104">
            <v>331293</v>
          </cell>
          <cell r="C104">
            <v>36</v>
          </cell>
          <cell r="D104">
            <v>27.1</v>
          </cell>
          <cell r="E104">
            <v>27</v>
          </cell>
        </row>
        <row r="105">
          <cell r="B105">
            <v>190605</v>
          </cell>
          <cell r="C105">
            <v>22.8</v>
          </cell>
          <cell r="D105">
            <v>25.6</v>
          </cell>
          <cell r="E105">
            <v>25</v>
          </cell>
        </row>
        <row r="106">
          <cell r="B106">
            <v>130760</v>
          </cell>
          <cell r="C106">
            <v>30.8</v>
          </cell>
          <cell r="D106">
            <v>29.1</v>
          </cell>
          <cell r="E106">
            <v>29</v>
          </cell>
        </row>
        <row r="107">
          <cell r="B107">
            <v>190630</v>
          </cell>
          <cell r="C107">
            <v>45.5</v>
          </cell>
          <cell r="D107">
            <v>27.2</v>
          </cell>
          <cell r="E107">
            <v>27</v>
          </cell>
        </row>
        <row r="108">
          <cell r="B108">
            <v>190382</v>
          </cell>
          <cell r="C108">
            <v>52.3</v>
          </cell>
          <cell r="D108">
            <v>57.4</v>
          </cell>
          <cell r="E108">
            <v>57</v>
          </cell>
        </row>
        <row r="109">
          <cell r="B109">
            <v>171049</v>
          </cell>
          <cell r="C109">
            <v>20.7</v>
          </cell>
          <cell r="D109">
            <v>32.200000000000003</v>
          </cell>
          <cell r="E109">
            <v>32</v>
          </cell>
        </row>
        <row r="110">
          <cell r="B110">
            <v>430705</v>
          </cell>
          <cell r="C110">
            <v>26.3</v>
          </cell>
          <cell r="D110">
            <v>34.4</v>
          </cell>
          <cell r="E110">
            <v>34</v>
          </cell>
        </row>
        <row r="111">
          <cell r="B111">
            <v>334487</v>
          </cell>
          <cell r="C111">
            <v>51.4</v>
          </cell>
          <cell r="D111">
            <v>87.5</v>
          </cell>
          <cell r="E111">
            <v>87</v>
          </cell>
        </row>
        <row r="112">
          <cell r="B112">
            <v>190366</v>
          </cell>
          <cell r="C112">
            <v>45.6</v>
          </cell>
          <cell r="D112">
            <v>37.700000000000003</v>
          </cell>
          <cell r="E112">
            <v>37</v>
          </cell>
        </row>
        <row r="113">
          <cell r="B113">
            <v>190673</v>
          </cell>
          <cell r="C113">
            <v>13.1</v>
          </cell>
          <cell r="D113">
            <v>27.1</v>
          </cell>
          <cell r="E113">
            <v>27</v>
          </cell>
        </row>
        <row r="114">
          <cell r="B114">
            <v>380939</v>
          </cell>
          <cell r="C114">
            <v>49.2</v>
          </cell>
          <cell r="D114">
            <v>91.5</v>
          </cell>
          <cell r="E114">
            <v>91</v>
          </cell>
        </row>
        <row r="115">
          <cell r="B115">
            <v>391010</v>
          </cell>
          <cell r="C115">
            <v>64</v>
          </cell>
          <cell r="D115">
            <v>89.9</v>
          </cell>
          <cell r="E115">
            <v>89</v>
          </cell>
        </row>
        <row r="116">
          <cell r="B116">
            <v>400511</v>
          </cell>
          <cell r="C116">
            <v>47</v>
          </cell>
          <cell r="D116">
            <v>65.7</v>
          </cell>
          <cell r="E116">
            <v>65</v>
          </cell>
        </row>
        <row r="117">
          <cell r="B117">
            <v>410782</v>
          </cell>
          <cell r="C117">
            <v>53.8</v>
          </cell>
          <cell r="D117">
            <v>87.3</v>
          </cell>
          <cell r="E117">
            <v>87</v>
          </cell>
        </row>
        <row r="118">
          <cell r="B118">
            <v>190680</v>
          </cell>
          <cell r="C118">
            <v>10</v>
          </cell>
          <cell r="D118">
            <v>38.4</v>
          </cell>
          <cell r="E118">
            <v>38</v>
          </cell>
        </row>
        <row r="119">
          <cell r="B119">
            <v>190681</v>
          </cell>
          <cell r="C119">
            <v>11.2</v>
          </cell>
          <cell r="D119">
            <v>48.6</v>
          </cell>
          <cell r="E119">
            <v>48</v>
          </cell>
        </row>
        <row r="120">
          <cell r="B120">
            <v>301314</v>
          </cell>
          <cell r="C120">
            <v>100</v>
          </cell>
          <cell r="D120">
            <v>100</v>
          </cell>
          <cell r="E120">
            <v>100</v>
          </cell>
        </row>
        <row r="121">
          <cell r="B121">
            <v>424002</v>
          </cell>
          <cell r="C121">
            <v>59.9</v>
          </cell>
          <cell r="D121">
            <v>100</v>
          </cell>
          <cell r="E121">
            <v>100</v>
          </cell>
        </row>
        <row r="122">
          <cell r="B122">
            <v>430883</v>
          </cell>
          <cell r="C122">
            <v>63.8</v>
          </cell>
          <cell r="D122">
            <v>86.5</v>
          </cell>
          <cell r="E122">
            <v>86</v>
          </cell>
        </row>
        <row r="123">
          <cell r="B123">
            <v>190685</v>
          </cell>
          <cell r="C123">
            <v>46.9</v>
          </cell>
          <cell r="D123">
            <v>37.299999999999997</v>
          </cell>
          <cell r="E123">
            <v>37</v>
          </cell>
        </row>
        <row r="124">
          <cell r="B124">
            <v>190691</v>
          </cell>
          <cell r="C124">
            <v>25.4</v>
          </cell>
          <cell r="D124">
            <v>34.4</v>
          </cell>
          <cell r="E124">
            <v>34</v>
          </cell>
        </row>
        <row r="125">
          <cell r="B125">
            <v>370658</v>
          </cell>
          <cell r="C125">
            <v>28.3</v>
          </cell>
          <cell r="D125">
            <v>40.6</v>
          </cell>
          <cell r="E125">
            <v>40</v>
          </cell>
        </row>
        <row r="126">
          <cell r="B126">
            <v>370744</v>
          </cell>
          <cell r="C126">
            <v>23.3</v>
          </cell>
          <cell r="D126">
            <v>31.2</v>
          </cell>
          <cell r="E126">
            <v>31</v>
          </cell>
        </row>
        <row r="127">
          <cell r="B127">
            <v>100793</v>
          </cell>
          <cell r="C127">
            <v>42.9</v>
          </cell>
          <cell r="D127">
            <v>30.2</v>
          </cell>
          <cell r="E127">
            <v>30</v>
          </cell>
        </row>
        <row r="128">
          <cell r="B128">
            <v>124004</v>
          </cell>
          <cell r="C128">
            <v>33.299999999999997</v>
          </cell>
          <cell r="D128">
            <v>65.599999999999994</v>
          </cell>
          <cell r="E128">
            <v>65</v>
          </cell>
        </row>
        <row r="129">
          <cell r="B129">
            <v>370689</v>
          </cell>
          <cell r="C129">
            <v>17.899999999999999</v>
          </cell>
          <cell r="D129">
            <v>41.4</v>
          </cell>
          <cell r="E129">
            <v>41</v>
          </cell>
        </row>
        <row r="130">
          <cell r="B130">
            <v>451019</v>
          </cell>
          <cell r="C130">
            <v>63.5</v>
          </cell>
          <cell r="D130">
            <v>43.3</v>
          </cell>
          <cell r="E130">
            <v>43</v>
          </cell>
        </row>
        <row r="131">
          <cell r="B131">
            <v>100797</v>
          </cell>
          <cell r="C131">
            <v>67.3</v>
          </cell>
          <cell r="D131">
            <v>30.9</v>
          </cell>
          <cell r="E131">
            <v>30</v>
          </cell>
        </row>
        <row r="132">
          <cell r="B132">
            <v>461024</v>
          </cell>
          <cell r="C132">
            <v>2.7</v>
          </cell>
          <cell r="D132">
            <v>64.8</v>
          </cell>
          <cell r="E132">
            <v>64</v>
          </cell>
        </row>
        <row r="133">
          <cell r="B133">
            <v>141338</v>
          </cell>
          <cell r="C133">
            <v>14.6</v>
          </cell>
          <cell r="D133">
            <v>53.3</v>
          </cell>
          <cell r="E133">
            <v>53</v>
          </cell>
        </row>
        <row r="134">
          <cell r="B134">
            <v>394009</v>
          </cell>
          <cell r="C134">
            <v>27.2</v>
          </cell>
          <cell r="D134">
            <v>40.1</v>
          </cell>
          <cell r="E134">
            <v>40</v>
          </cell>
        </row>
        <row r="135">
          <cell r="B135">
            <v>190754</v>
          </cell>
          <cell r="C135">
            <v>60</v>
          </cell>
          <cell r="D135">
            <v>59.4</v>
          </cell>
          <cell r="E135">
            <v>59</v>
          </cell>
        </row>
        <row r="136">
          <cell r="B136">
            <v>380964</v>
          </cell>
          <cell r="C136">
            <v>34.1</v>
          </cell>
          <cell r="D136">
            <v>34.5</v>
          </cell>
          <cell r="E136">
            <v>34</v>
          </cell>
        </row>
        <row r="137">
          <cell r="B137">
            <v>190053</v>
          </cell>
          <cell r="C137">
            <v>38.5</v>
          </cell>
          <cell r="D137">
            <v>28.9</v>
          </cell>
          <cell r="E137">
            <v>28</v>
          </cell>
        </row>
        <row r="138">
          <cell r="B138">
            <v>10967</v>
          </cell>
          <cell r="C138">
            <v>37</v>
          </cell>
          <cell r="D138">
            <v>25.3</v>
          </cell>
          <cell r="E138">
            <v>25</v>
          </cell>
        </row>
        <row r="139">
          <cell r="B139">
            <v>190599</v>
          </cell>
          <cell r="C139">
            <v>68.5</v>
          </cell>
          <cell r="D139">
            <v>70.900000000000006</v>
          </cell>
          <cell r="E139">
            <v>70</v>
          </cell>
        </row>
        <row r="140">
          <cell r="B140">
            <v>250955</v>
          </cell>
          <cell r="C140">
            <v>14.5</v>
          </cell>
          <cell r="D140">
            <v>60.1</v>
          </cell>
          <cell r="E140">
            <v>60</v>
          </cell>
        </row>
        <row r="141">
          <cell r="B141">
            <v>490919</v>
          </cell>
          <cell r="C141">
            <v>30.8</v>
          </cell>
          <cell r="D141">
            <v>45.1</v>
          </cell>
          <cell r="E141">
            <v>45</v>
          </cell>
        </row>
        <row r="142">
          <cell r="B142">
            <v>481094</v>
          </cell>
          <cell r="C142">
            <v>31</v>
          </cell>
          <cell r="D142">
            <v>29.9</v>
          </cell>
          <cell r="E142">
            <v>29</v>
          </cell>
        </row>
        <row r="143">
          <cell r="B143">
            <v>150808</v>
          </cell>
          <cell r="C143">
            <v>13.7</v>
          </cell>
          <cell r="D143">
            <v>39.9</v>
          </cell>
          <cell r="E143">
            <v>39</v>
          </cell>
        </row>
        <row r="144">
          <cell r="B144">
            <v>484028</v>
          </cell>
          <cell r="C144">
            <v>11.3</v>
          </cell>
          <cell r="D144">
            <v>66.099999999999994</v>
          </cell>
          <cell r="E144">
            <v>66</v>
          </cell>
        </row>
        <row r="145">
          <cell r="B145">
            <v>531059</v>
          </cell>
          <cell r="C145">
            <v>11.1</v>
          </cell>
          <cell r="D145">
            <v>25.6</v>
          </cell>
          <cell r="E145">
            <v>25</v>
          </cell>
        </row>
        <row r="146">
          <cell r="B146">
            <v>540816</v>
          </cell>
          <cell r="C146">
            <v>29.5</v>
          </cell>
          <cell r="D146">
            <v>29.7</v>
          </cell>
          <cell r="E146">
            <v>29</v>
          </cell>
        </row>
        <row r="147">
          <cell r="B147">
            <v>551061</v>
          </cell>
          <cell r="C147">
            <v>20.6</v>
          </cell>
          <cell r="D147">
            <v>36.1</v>
          </cell>
          <cell r="E147">
            <v>36</v>
          </cell>
        </row>
        <row r="148">
          <cell r="B148">
            <v>301357</v>
          </cell>
          <cell r="C148">
            <v>8.6</v>
          </cell>
          <cell r="D148">
            <v>27</v>
          </cell>
          <cell r="E148">
            <v>27</v>
          </cell>
        </row>
        <row r="149">
          <cell r="B149">
            <v>304079</v>
          </cell>
          <cell r="C149">
            <v>17.5</v>
          </cell>
          <cell r="D149">
            <v>57.3</v>
          </cell>
          <cell r="E149">
            <v>57</v>
          </cell>
        </row>
        <row r="150">
          <cell r="B150">
            <v>190930</v>
          </cell>
          <cell r="C150">
            <v>7.6</v>
          </cell>
          <cell r="D150">
            <v>39.9</v>
          </cell>
          <cell r="E150">
            <v>39</v>
          </cell>
        </row>
        <row r="151">
          <cell r="B151">
            <v>341006</v>
          </cell>
          <cell r="C151">
            <v>37.4</v>
          </cell>
          <cell r="D151">
            <v>37.200000000000003</v>
          </cell>
          <cell r="E151">
            <v>37</v>
          </cell>
        </row>
        <row r="152">
          <cell r="B152">
            <v>301279</v>
          </cell>
          <cell r="C152">
            <v>48.8</v>
          </cell>
          <cell r="D152">
            <v>55.5</v>
          </cell>
          <cell r="E152">
            <v>55</v>
          </cell>
        </row>
        <row r="153">
          <cell r="B153">
            <v>370782</v>
          </cell>
          <cell r="C153">
            <v>33.799999999999997</v>
          </cell>
          <cell r="D153">
            <v>48.5</v>
          </cell>
          <cell r="E153">
            <v>48</v>
          </cell>
        </row>
        <row r="154">
          <cell r="B154">
            <v>332172</v>
          </cell>
          <cell r="C154">
            <v>28.3</v>
          </cell>
          <cell r="D154">
            <v>28.1</v>
          </cell>
          <cell r="E154">
            <v>28</v>
          </cell>
        </row>
        <row r="155">
          <cell r="B155">
            <v>190812</v>
          </cell>
          <cell r="C155">
            <v>49.7</v>
          </cell>
          <cell r="D155">
            <v>39.200000000000003</v>
          </cell>
          <cell r="E155">
            <v>39</v>
          </cell>
        </row>
        <row r="156">
          <cell r="B156">
            <v>560481</v>
          </cell>
          <cell r="C156">
            <v>52.5</v>
          </cell>
          <cell r="D156">
            <v>83.8</v>
          </cell>
          <cell r="E156">
            <v>83</v>
          </cell>
        </row>
        <row r="157">
          <cell r="B157">
            <v>361370</v>
          </cell>
          <cell r="C157">
            <v>32.200000000000003</v>
          </cell>
          <cell r="D157">
            <v>30.1</v>
          </cell>
          <cell r="E157">
            <v>30</v>
          </cell>
        </row>
        <row r="158">
          <cell r="B158">
            <v>370787</v>
          </cell>
          <cell r="C158">
            <v>44.5</v>
          </cell>
          <cell r="D158">
            <v>68.7</v>
          </cell>
          <cell r="E158">
            <v>68</v>
          </cell>
        </row>
        <row r="159">
          <cell r="B159">
            <v>444013</v>
          </cell>
          <cell r="C159">
            <v>42.2</v>
          </cell>
          <cell r="D159">
            <v>28.4</v>
          </cell>
          <cell r="E159">
            <v>28</v>
          </cell>
        </row>
        <row r="160">
          <cell r="B160">
            <v>301188</v>
          </cell>
          <cell r="C160">
            <v>47.9</v>
          </cell>
          <cell r="D160">
            <v>39.5</v>
          </cell>
          <cell r="E160">
            <v>39</v>
          </cell>
        </row>
        <row r="161">
          <cell r="B161">
            <v>301566</v>
          </cell>
          <cell r="C161">
            <v>40.1</v>
          </cell>
          <cell r="D161">
            <v>36.200000000000003</v>
          </cell>
          <cell r="E161">
            <v>36</v>
          </cell>
        </row>
        <row r="162">
          <cell r="B162">
            <v>190878</v>
          </cell>
          <cell r="C162">
            <v>50.7</v>
          </cell>
          <cell r="D162">
            <v>41.7</v>
          </cell>
          <cell r="E162">
            <v>41</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ched 1 BASELINE"/>
      <sheetName val="Sched 2E COST INFL"/>
    </sheetNames>
    <sheetDataSet>
      <sheetData sheetId="0"/>
      <sheetData sheetId="1">
        <row r="10">
          <cell r="Q10">
            <v>0.5</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A Summ Baseline SFY 06"/>
      <sheetName val="MAA Summ Baseline SFY 07"/>
      <sheetName val="NOTES"/>
      <sheetName val="Base Figures"/>
      <sheetName val="Cost and Pmt Projs"/>
      <sheetName val="Char &amp; BD inflated"/>
      <sheetName val="Cost and Pmt Projs (2)"/>
      <sheetName val="MODEL Baseline"/>
      <sheetName val="MODEL CPE w Diff to Baseline"/>
      <sheetName val="MODELCPEwDiff to BaseInflChBD"/>
      <sheetName val="Cost &amp; Pymt Increases"/>
      <sheetName val="Cost &amp; Pymt Increases (2)"/>
      <sheetName val="Summ CPE HMC-UW SFY 06 Full CPE"/>
      <sheetName val="Summ CPE HMC-UW SFY 07 Full CPE"/>
      <sheetName val="Summ CPE PHD's SFY 06 Full CPE"/>
      <sheetName val="Summ CPE PHD's SFY 07 Full C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for Upd and Rev Model"/>
      <sheetName val="Model Inputs"/>
      <sheetName val="Detail Raw Data"/>
      <sheetName val="Detail CPE"/>
      <sheetName val="Summ Baseline"/>
      <sheetName val="Summ CPE"/>
      <sheetName val="MAA Summ Baseline"/>
      <sheetName val="Summ CPE HMC-UW"/>
      <sheetName val="Summ CPE PHD's"/>
      <sheetName val="MAA Summ CPE "/>
      <sheetName val="Detail CPE HMC-UW"/>
      <sheetName val="Detail CPE PHD's"/>
      <sheetName val="Impact wo PHD's"/>
      <sheetName val="Summ CPE HMC-UW wo HO GME"/>
      <sheetName val="Detail CPE HMC-UW wo HO GME"/>
      <sheetName val="Hosp Exh (Baseline)"/>
      <sheetName val="Hosp Exh (CPE w Eq Adj)"/>
      <sheetName val="Hosp Exh (CPE wo Eq Adj)"/>
      <sheetName val="Hosp Exh (v2)"/>
      <sheetName val="Map Hosp Nm in WA Source Fi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ert Mod Base"/>
      <sheetName val="Cert Mod Hosp Opt"/>
      <sheetName val="Cert Mod Funds Mvmt (Opt)"/>
      <sheetName val="Cert Mod Cost Cov (w Opt)"/>
    </sheetNames>
    <sheetDataSet>
      <sheetData sheetId="0" refreshError="1"/>
      <sheetData sheetId="1">
        <row r="35">
          <cell r="R35" t="str">
            <v>B</v>
          </cell>
        </row>
      </sheetData>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 Data"/>
      <sheetName val="Cap"/>
      <sheetName val="MIPUR-LIUR Calc."/>
      <sheetName val="CMI"/>
      <sheetName val="IPPS  (2)"/>
      <sheetName val="Eligibles Trend (2)"/>
      <sheetName val="LI DSH Eligible"/>
      <sheetName val="LIDSH Eligible"/>
      <sheetName val="SRDSH"/>
      <sheetName val="List of SRDSH"/>
      <sheetName val="SFY_SNAF_GA"/>
    </sheetNames>
    <sheetDataSet>
      <sheetData sheetId="0">
        <row r="6">
          <cell r="D6">
            <v>1225033814</v>
          </cell>
          <cell r="E6">
            <v>501330</v>
          </cell>
          <cell r="F6" t="str">
            <v>CAH</v>
          </cell>
          <cell r="G6" t="str">
            <v>20191107</v>
          </cell>
          <cell r="H6" t="str">
            <v>Astria Sunnyside</v>
          </cell>
          <cell r="I6" t="str">
            <v>CAH</v>
          </cell>
          <cell r="J6">
            <v>43465</v>
          </cell>
          <cell r="K6">
            <v>618</v>
          </cell>
          <cell r="L6">
            <v>0</v>
          </cell>
          <cell r="M6">
            <v>1874</v>
          </cell>
          <cell r="N6">
            <v>0</v>
          </cell>
          <cell r="O6">
            <v>3461</v>
          </cell>
          <cell r="P6">
            <v>5953</v>
          </cell>
          <cell r="Q6">
            <v>134</v>
          </cell>
          <cell r="R6">
            <v>6087</v>
          </cell>
          <cell r="S6">
            <v>262606602</v>
          </cell>
          <cell r="T6">
            <v>10355609</v>
          </cell>
          <cell r="U6">
            <v>0</v>
          </cell>
          <cell r="V6">
            <v>0</v>
          </cell>
          <cell r="W6">
            <v>252250993</v>
          </cell>
          <cell r="X6">
            <v>0</v>
          </cell>
          <cell r="Y6">
            <v>0</v>
          </cell>
          <cell r="Z6">
            <v>0</v>
          </cell>
          <cell r="AA6">
            <v>0</v>
          </cell>
          <cell r="AB6">
            <v>0</v>
          </cell>
          <cell r="AC6">
            <v>0</v>
          </cell>
          <cell r="AD6">
            <v>0</v>
          </cell>
          <cell r="AE6">
            <v>0</v>
          </cell>
          <cell r="AF6">
            <v>0</v>
          </cell>
          <cell r="AG6">
            <v>0</v>
          </cell>
          <cell r="AH6">
            <v>0</v>
          </cell>
          <cell r="AI6">
            <v>0</v>
          </cell>
          <cell r="AJ6">
            <v>16557014</v>
          </cell>
          <cell r="AK6">
            <v>57827473</v>
          </cell>
          <cell r="AL6">
            <v>74384487</v>
          </cell>
          <cell r="AM6">
            <v>4574877</v>
          </cell>
          <cell r="AN6">
            <v>12295028</v>
          </cell>
          <cell r="AO6">
            <v>16869905</v>
          </cell>
          <cell r="AP6">
            <v>0</v>
          </cell>
          <cell r="AQ6">
            <v>0</v>
          </cell>
          <cell r="AR6">
            <v>0</v>
          </cell>
          <cell r="AS6">
            <v>0</v>
          </cell>
          <cell r="AT6">
            <v>0</v>
          </cell>
          <cell r="AU6">
            <v>0</v>
          </cell>
          <cell r="AV6">
            <v>716267</v>
          </cell>
          <cell r="AW6">
            <v>8435445</v>
          </cell>
          <cell r="AX6">
            <v>9151712</v>
          </cell>
          <cell r="AY6">
            <v>3990</v>
          </cell>
          <cell r="AZ6">
            <v>275796</v>
          </cell>
          <cell r="BA6">
            <v>279786</v>
          </cell>
          <cell r="BB6">
            <v>47433015</v>
          </cell>
          <cell r="BC6">
            <v>121281779</v>
          </cell>
          <cell r="BD6">
            <v>168714794</v>
          </cell>
          <cell r="BE6">
            <v>16784783</v>
          </cell>
          <cell r="BF6">
            <v>32123630</v>
          </cell>
          <cell r="BG6">
            <v>48908413</v>
          </cell>
          <cell r="BH6">
            <v>64706296</v>
          </cell>
          <cell r="BI6">
            <v>187544697</v>
          </cell>
          <cell r="BJ6">
            <v>252250993</v>
          </cell>
          <cell r="BK6">
            <v>21363650</v>
          </cell>
          <cell r="BL6">
            <v>44694454</v>
          </cell>
          <cell r="BM6">
            <v>66058104</v>
          </cell>
          <cell r="BN6">
            <v>82662</v>
          </cell>
          <cell r="BO6">
            <v>1371620</v>
          </cell>
          <cell r="BP6">
            <v>1454282</v>
          </cell>
          <cell r="BQ6">
            <v>0</v>
          </cell>
          <cell r="BR6">
            <v>0</v>
          </cell>
          <cell r="BS6">
            <v>0</v>
          </cell>
          <cell r="BT6">
            <v>0</v>
          </cell>
          <cell r="BU6">
            <v>0</v>
          </cell>
          <cell r="BV6">
            <v>0</v>
          </cell>
          <cell r="BW6">
            <v>0</v>
          </cell>
          <cell r="BX6">
            <v>0</v>
          </cell>
          <cell r="CD6">
            <v>0</v>
          </cell>
          <cell r="CF6">
            <v>0</v>
          </cell>
          <cell r="CG6">
            <v>6807425.2400000002</v>
          </cell>
          <cell r="CH6">
            <v>4655595.87</v>
          </cell>
          <cell r="CI6">
            <v>11463021.109999999</v>
          </cell>
          <cell r="CJ6">
            <v>2199774.6</v>
          </cell>
          <cell r="CK6">
            <v>1211161.08</v>
          </cell>
          <cell r="CL6">
            <v>3410935.68</v>
          </cell>
        </row>
        <row r="7">
          <cell r="D7">
            <v>1578568853</v>
          </cell>
          <cell r="E7">
            <v>501334</v>
          </cell>
          <cell r="F7" t="str">
            <v>CAH</v>
          </cell>
          <cell r="G7" t="str">
            <v>20191107</v>
          </cell>
          <cell r="H7" t="str">
            <v>Chelan County Public Hospital District No.2 D/B/A Lake Chelan Community Hospital</v>
          </cell>
          <cell r="I7" t="str">
            <v>CAH</v>
          </cell>
          <cell r="J7">
            <v>43465</v>
          </cell>
          <cell r="K7">
            <v>64</v>
          </cell>
          <cell r="L7">
            <v>0</v>
          </cell>
          <cell r="M7">
            <v>303</v>
          </cell>
          <cell r="N7">
            <v>0</v>
          </cell>
          <cell r="O7">
            <v>1119</v>
          </cell>
          <cell r="P7">
            <v>1486</v>
          </cell>
          <cell r="Q7">
            <v>0</v>
          </cell>
          <cell r="R7">
            <v>1486</v>
          </cell>
          <cell r="S7">
            <v>48412203</v>
          </cell>
          <cell r="T7">
            <v>4111047</v>
          </cell>
          <cell r="U7">
            <v>4552471</v>
          </cell>
          <cell r="V7">
            <v>7517385</v>
          </cell>
          <cell r="W7">
            <v>32231300</v>
          </cell>
          <cell r="X7">
            <v>580335</v>
          </cell>
          <cell r="Y7">
            <v>499008</v>
          </cell>
          <cell r="Z7">
            <v>1079343</v>
          </cell>
          <cell r="AA7">
            <v>75390</v>
          </cell>
          <cell r="AB7">
            <v>90445</v>
          </cell>
          <cell r="AC7">
            <v>165835</v>
          </cell>
          <cell r="AD7">
            <v>0</v>
          </cell>
          <cell r="AE7">
            <v>0</v>
          </cell>
          <cell r="AF7">
            <v>0</v>
          </cell>
          <cell r="AG7">
            <v>0</v>
          </cell>
          <cell r="AH7">
            <v>0</v>
          </cell>
          <cell r="AI7">
            <v>0</v>
          </cell>
          <cell r="AJ7">
            <v>1670028</v>
          </cell>
          <cell r="AK7">
            <v>6258940</v>
          </cell>
          <cell r="AL7">
            <v>7928968</v>
          </cell>
          <cell r="AM7">
            <v>1488565</v>
          </cell>
          <cell r="AN7">
            <v>5411870</v>
          </cell>
          <cell r="AO7">
            <v>6900435</v>
          </cell>
          <cell r="AP7">
            <v>0</v>
          </cell>
          <cell r="AQ7">
            <v>0</v>
          </cell>
          <cell r="AR7">
            <v>0</v>
          </cell>
          <cell r="AS7">
            <v>0</v>
          </cell>
          <cell r="AT7">
            <v>0</v>
          </cell>
          <cell r="AU7">
            <v>0</v>
          </cell>
          <cell r="AV7">
            <v>583956</v>
          </cell>
          <cell r="AW7">
            <v>1302325</v>
          </cell>
          <cell r="AX7">
            <v>1886281</v>
          </cell>
          <cell r="AY7">
            <v>102544</v>
          </cell>
          <cell r="AZ7">
            <v>259692</v>
          </cell>
          <cell r="BA7">
            <v>362236</v>
          </cell>
          <cell r="BB7">
            <v>7143875</v>
          </cell>
          <cell r="BC7">
            <v>14192833</v>
          </cell>
          <cell r="BD7">
            <v>21336708</v>
          </cell>
          <cell r="BE7">
            <v>2941782</v>
          </cell>
          <cell r="BF7">
            <v>4515260</v>
          </cell>
          <cell r="BG7">
            <v>7457042</v>
          </cell>
          <cell r="BH7">
            <v>9978194</v>
          </cell>
          <cell r="BI7">
            <v>22253106</v>
          </cell>
          <cell r="BJ7">
            <v>32231300</v>
          </cell>
          <cell r="BK7">
            <v>4608281</v>
          </cell>
          <cell r="BL7">
            <v>10277267</v>
          </cell>
          <cell r="BM7">
            <v>14885548</v>
          </cell>
          <cell r="BN7">
            <v>283168</v>
          </cell>
          <cell r="BO7">
            <v>292705</v>
          </cell>
          <cell r="BP7">
            <v>575873</v>
          </cell>
          <cell r="BQ7">
            <v>0</v>
          </cell>
          <cell r="BR7">
            <v>0</v>
          </cell>
          <cell r="BS7">
            <v>0</v>
          </cell>
          <cell r="BT7">
            <v>0</v>
          </cell>
          <cell r="BU7">
            <v>0</v>
          </cell>
          <cell r="BV7">
            <v>0</v>
          </cell>
          <cell r="BW7">
            <v>0</v>
          </cell>
          <cell r="BX7">
            <v>0</v>
          </cell>
          <cell r="CD7">
            <v>0</v>
          </cell>
          <cell r="CF7">
            <v>0</v>
          </cell>
          <cell r="CG7">
            <v>401899.03</v>
          </cell>
          <cell r="CH7">
            <v>129464.05</v>
          </cell>
          <cell r="CI7">
            <v>531363.08000000007</v>
          </cell>
          <cell r="CJ7">
            <v>194314.26</v>
          </cell>
          <cell r="CK7">
            <v>58809.84</v>
          </cell>
          <cell r="CL7">
            <v>253124.1</v>
          </cell>
        </row>
        <row r="8">
          <cell r="D8">
            <v>1184844185</v>
          </cell>
          <cell r="E8">
            <v>501308</v>
          </cell>
          <cell r="F8" t="str">
            <v>CAH</v>
          </cell>
          <cell r="G8" t="str">
            <v>20191107</v>
          </cell>
          <cell r="H8" t="str">
            <v>Coulee Medical Center</v>
          </cell>
          <cell r="I8" t="str">
            <v>CAH</v>
          </cell>
          <cell r="J8">
            <v>43465</v>
          </cell>
          <cell r="K8">
            <v>400</v>
          </cell>
          <cell r="L8">
            <v>0</v>
          </cell>
          <cell r="M8">
            <v>115</v>
          </cell>
          <cell r="N8">
            <v>0</v>
          </cell>
          <cell r="O8">
            <v>810</v>
          </cell>
          <cell r="P8">
            <v>1325</v>
          </cell>
          <cell r="Q8">
            <v>23</v>
          </cell>
          <cell r="R8">
            <v>1348</v>
          </cell>
          <cell r="S8">
            <v>52864943</v>
          </cell>
          <cell r="T8">
            <v>4453905</v>
          </cell>
          <cell r="U8">
            <v>3893722</v>
          </cell>
          <cell r="V8">
            <v>1116771</v>
          </cell>
          <cell r="W8">
            <v>43400545</v>
          </cell>
          <cell r="X8">
            <v>214675</v>
          </cell>
          <cell r="Y8">
            <v>153094</v>
          </cell>
          <cell r="Z8">
            <v>367769</v>
          </cell>
          <cell r="AA8">
            <v>100157</v>
          </cell>
          <cell r="AB8">
            <v>69549</v>
          </cell>
          <cell r="AC8">
            <v>169706</v>
          </cell>
          <cell r="AD8">
            <v>0</v>
          </cell>
          <cell r="AE8">
            <v>0</v>
          </cell>
          <cell r="AF8">
            <v>0</v>
          </cell>
          <cell r="AG8">
            <v>0</v>
          </cell>
          <cell r="AH8">
            <v>0</v>
          </cell>
          <cell r="AI8">
            <v>0</v>
          </cell>
          <cell r="AJ8">
            <v>2182210</v>
          </cell>
          <cell r="AK8">
            <v>3654745</v>
          </cell>
          <cell r="AL8">
            <v>5836955</v>
          </cell>
          <cell r="AM8">
            <v>1551779</v>
          </cell>
          <cell r="AN8">
            <v>1639134</v>
          </cell>
          <cell r="AO8">
            <v>3190913</v>
          </cell>
          <cell r="AP8">
            <v>0</v>
          </cell>
          <cell r="AQ8">
            <v>0</v>
          </cell>
          <cell r="AR8">
            <v>0</v>
          </cell>
          <cell r="AS8">
            <v>0</v>
          </cell>
          <cell r="AT8">
            <v>0</v>
          </cell>
          <cell r="AU8">
            <v>0</v>
          </cell>
          <cell r="AV8">
            <v>104999</v>
          </cell>
          <cell r="AW8">
            <v>203081</v>
          </cell>
          <cell r="AX8">
            <v>308080</v>
          </cell>
          <cell r="AY8">
            <v>550</v>
          </cell>
          <cell r="AZ8">
            <v>27170</v>
          </cell>
          <cell r="BA8">
            <v>27720</v>
          </cell>
          <cell r="BB8">
            <v>8704159</v>
          </cell>
          <cell r="BC8">
            <v>28183582</v>
          </cell>
          <cell r="BD8">
            <v>36887741</v>
          </cell>
          <cell r="BE8">
            <v>5993227</v>
          </cell>
          <cell r="BF8">
            <v>12411300</v>
          </cell>
          <cell r="BG8">
            <v>18404527</v>
          </cell>
          <cell r="BH8">
            <v>11206043</v>
          </cell>
          <cell r="BI8">
            <v>32194502</v>
          </cell>
          <cell r="BJ8">
            <v>43400545</v>
          </cell>
          <cell r="BK8">
            <v>7645713</v>
          </cell>
          <cell r="BL8">
            <v>14147153</v>
          </cell>
          <cell r="BM8">
            <v>21792866</v>
          </cell>
          <cell r="BN8">
            <v>56695</v>
          </cell>
          <cell r="BO8">
            <v>183323</v>
          </cell>
          <cell r="BP8">
            <v>240018</v>
          </cell>
          <cell r="BQ8">
            <v>0</v>
          </cell>
          <cell r="BR8">
            <v>0</v>
          </cell>
          <cell r="BS8">
            <v>0</v>
          </cell>
          <cell r="BT8">
            <v>0</v>
          </cell>
          <cell r="BU8">
            <v>0</v>
          </cell>
          <cell r="BV8">
            <v>0</v>
          </cell>
          <cell r="BW8">
            <v>0</v>
          </cell>
          <cell r="BX8">
            <v>0</v>
          </cell>
          <cell r="CD8">
            <v>0</v>
          </cell>
          <cell r="CF8">
            <v>0</v>
          </cell>
          <cell r="CG8">
            <v>2331549.92</v>
          </cell>
          <cell r="CH8">
            <v>2510395.04</v>
          </cell>
          <cell r="CI8">
            <v>4841944.96</v>
          </cell>
          <cell r="CJ8">
            <v>2505094.16</v>
          </cell>
          <cell r="CK8">
            <v>1309461.31</v>
          </cell>
          <cell r="CL8">
            <v>3814555.47</v>
          </cell>
        </row>
        <row r="9">
          <cell r="D9">
            <v>1891879680</v>
          </cell>
          <cell r="E9">
            <v>501325</v>
          </cell>
          <cell r="F9" t="str">
            <v>CAH</v>
          </cell>
          <cell r="G9" t="str">
            <v>20191107</v>
          </cell>
          <cell r="H9" t="str">
            <v>Forks Community Hospital</v>
          </cell>
          <cell r="I9" t="str">
            <v>CAH</v>
          </cell>
          <cell r="J9">
            <v>43465</v>
          </cell>
          <cell r="K9">
            <v>116</v>
          </cell>
          <cell r="L9">
            <v>0</v>
          </cell>
          <cell r="M9">
            <v>69</v>
          </cell>
          <cell r="N9">
            <v>0</v>
          </cell>
          <cell r="O9">
            <v>488</v>
          </cell>
          <cell r="P9">
            <v>673</v>
          </cell>
          <cell r="Q9">
            <v>1</v>
          </cell>
          <cell r="R9">
            <v>674</v>
          </cell>
          <cell r="S9">
            <v>46081463</v>
          </cell>
          <cell r="T9">
            <v>6198276</v>
          </cell>
          <cell r="U9">
            <v>3191039</v>
          </cell>
          <cell r="V9">
            <v>5241259</v>
          </cell>
          <cell r="W9">
            <v>31450889</v>
          </cell>
          <cell r="X9">
            <v>1007445</v>
          </cell>
          <cell r="Y9">
            <v>5669118</v>
          </cell>
          <cell r="Z9">
            <v>6676563</v>
          </cell>
          <cell r="AA9">
            <v>469840</v>
          </cell>
          <cell r="AB9">
            <v>2122485</v>
          </cell>
          <cell r="AC9">
            <v>2592325</v>
          </cell>
          <cell r="AD9">
            <v>0</v>
          </cell>
          <cell r="AE9">
            <v>0</v>
          </cell>
          <cell r="AF9">
            <v>0</v>
          </cell>
          <cell r="AG9">
            <v>0</v>
          </cell>
          <cell r="AH9">
            <v>0</v>
          </cell>
          <cell r="AI9">
            <v>0</v>
          </cell>
          <cell r="AJ9">
            <v>338381</v>
          </cell>
          <cell r="AK9">
            <v>3144980</v>
          </cell>
          <cell r="AL9">
            <v>3483361</v>
          </cell>
          <cell r="AM9">
            <v>155528</v>
          </cell>
          <cell r="AN9">
            <v>1239580</v>
          </cell>
          <cell r="AO9">
            <v>1395108</v>
          </cell>
          <cell r="AP9">
            <v>0</v>
          </cell>
          <cell r="AQ9">
            <v>0</v>
          </cell>
          <cell r="AR9">
            <v>0</v>
          </cell>
          <cell r="AS9">
            <v>0</v>
          </cell>
          <cell r="AT9">
            <v>0</v>
          </cell>
          <cell r="AU9">
            <v>0</v>
          </cell>
          <cell r="AV9">
            <v>0</v>
          </cell>
          <cell r="AW9">
            <v>555517</v>
          </cell>
          <cell r="AX9">
            <v>555517</v>
          </cell>
          <cell r="AY9">
            <v>0</v>
          </cell>
          <cell r="AZ9">
            <v>33101</v>
          </cell>
          <cell r="BA9">
            <v>33101</v>
          </cell>
          <cell r="BB9">
            <v>4683310</v>
          </cell>
          <cell r="BC9">
            <v>16052139</v>
          </cell>
          <cell r="BD9">
            <v>20735449</v>
          </cell>
          <cell r="BE9">
            <v>1028756</v>
          </cell>
          <cell r="BF9">
            <v>8112934</v>
          </cell>
          <cell r="BG9">
            <v>9141690</v>
          </cell>
          <cell r="BH9">
            <v>6029136</v>
          </cell>
          <cell r="BI9">
            <v>25421754</v>
          </cell>
          <cell r="BJ9">
            <v>31450890</v>
          </cell>
          <cell r="BK9">
            <v>1654124</v>
          </cell>
          <cell r="BL9">
            <v>11508100</v>
          </cell>
          <cell r="BM9">
            <v>13162224</v>
          </cell>
          <cell r="BN9">
            <v>7500</v>
          </cell>
          <cell r="BO9">
            <v>550729</v>
          </cell>
          <cell r="BP9">
            <v>558229</v>
          </cell>
          <cell r="BQ9">
            <v>0</v>
          </cell>
          <cell r="BR9">
            <v>0</v>
          </cell>
          <cell r="BS9">
            <v>0</v>
          </cell>
          <cell r="BT9">
            <v>0</v>
          </cell>
          <cell r="BU9">
            <v>0</v>
          </cell>
          <cell r="BV9">
            <v>0</v>
          </cell>
          <cell r="BW9">
            <v>0</v>
          </cell>
          <cell r="BX9">
            <v>0</v>
          </cell>
          <cell r="CG9">
            <v>816769.13</v>
          </cell>
          <cell r="CH9">
            <v>3851679.58</v>
          </cell>
          <cell r="CI9">
            <v>4668448.71</v>
          </cell>
          <cell r="CJ9">
            <v>403997.72</v>
          </cell>
          <cell r="CK9">
            <v>1851314.07</v>
          </cell>
          <cell r="CL9">
            <v>2255311.79</v>
          </cell>
        </row>
        <row r="10">
          <cell r="D10">
            <v>1356492953</v>
          </cell>
          <cell r="E10">
            <v>501323</v>
          </cell>
          <cell r="F10" t="str">
            <v>CAH</v>
          </cell>
          <cell r="G10" t="str">
            <v>20191107</v>
          </cell>
          <cell r="H10" t="str">
            <v>Jefferson Healthcare</v>
          </cell>
          <cell r="I10" t="str">
            <v>CAH</v>
          </cell>
          <cell r="J10">
            <v>43465</v>
          </cell>
          <cell r="K10">
            <v>103</v>
          </cell>
          <cell r="L10">
            <v>0</v>
          </cell>
          <cell r="M10">
            <v>706</v>
          </cell>
          <cell r="N10">
            <v>0</v>
          </cell>
          <cell r="O10">
            <v>3711</v>
          </cell>
          <cell r="P10">
            <v>4520</v>
          </cell>
          <cell r="Q10">
            <v>78</v>
          </cell>
          <cell r="R10">
            <v>4598</v>
          </cell>
          <cell r="S10">
            <v>222948141</v>
          </cell>
          <cell r="T10">
            <v>15804262</v>
          </cell>
          <cell r="U10">
            <v>171638</v>
          </cell>
          <cell r="V10">
            <v>39831198</v>
          </cell>
          <cell r="W10">
            <v>167141043</v>
          </cell>
          <cell r="X10">
            <v>391979</v>
          </cell>
          <cell r="Y10">
            <v>1311571</v>
          </cell>
          <cell r="Z10">
            <v>1703550</v>
          </cell>
          <cell r="AA10">
            <v>264494</v>
          </cell>
          <cell r="AB10">
            <v>899386</v>
          </cell>
          <cell r="AC10">
            <v>1163880</v>
          </cell>
          <cell r="AD10">
            <v>0</v>
          </cell>
          <cell r="AE10">
            <v>0</v>
          </cell>
          <cell r="AF10">
            <v>0</v>
          </cell>
          <cell r="AG10">
            <v>0</v>
          </cell>
          <cell r="AH10">
            <v>0</v>
          </cell>
          <cell r="AI10">
            <v>0</v>
          </cell>
          <cell r="AJ10">
            <v>6264057</v>
          </cell>
          <cell r="AK10">
            <v>14014277</v>
          </cell>
          <cell r="AL10">
            <v>20278334</v>
          </cell>
          <cell r="AM10">
            <v>3153204</v>
          </cell>
          <cell r="AN10">
            <v>4685500</v>
          </cell>
          <cell r="AO10">
            <v>7838704</v>
          </cell>
          <cell r="AP10">
            <v>0</v>
          </cell>
          <cell r="AQ10">
            <v>0</v>
          </cell>
          <cell r="AR10">
            <v>0</v>
          </cell>
          <cell r="AS10">
            <v>0</v>
          </cell>
          <cell r="AT10">
            <v>0</v>
          </cell>
          <cell r="AU10">
            <v>0</v>
          </cell>
          <cell r="AV10">
            <v>641322</v>
          </cell>
          <cell r="AW10">
            <v>1105538</v>
          </cell>
          <cell r="AX10">
            <v>1746860</v>
          </cell>
          <cell r="AY10">
            <v>11622</v>
          </cell>
          <cell r="AZ10">
            <v>124511</v>
          </cell>
          <cell r="BA10">
            <v>136133</v>
          </cell>
          <cell r="BB10">
            <v>37115289</v>
          </cell>
          <cell r="BC10">
            <v>106297010</v>
          </cell>
          <cell r="BD10">
            <v>143412299</v>
          </cell>
          <cell r="BE10">
            <v>17945000</v>
          </cell>
          <cell r="BF10">
            <v>41586321</v>
          </cell>
          <cell r="BG10">
            <v>59531321</v>
          </cell>
          <cell r="BH10">
            <v>44412647</v>
          </cell>
          <cell r="BI10">
            <v>122728396</v>
          </cell>
          <cell r="BJ10">
            <v>167141043</v>
          </cell>
          <cell r="BK10">
            <v>21374320</v>
          </cell>
          <cell r="BL10">
            <v>47295718</v>
          </cell>
          <cell r="BM10">
            <v>68670038</v>
          </cell>
          <cell r="BN10">
            <v>313130</v>
          </cell>
          <cell r="BO10">
            <v>2115830</v>
          </cell>
          <cell r="BP10">
            <v>2428960</v>
          </cell>
          <cell r="BQ10">
            <v>0</v>
          </cell>
          <cell r="BR10">
            <v>0</v>
          </cell>
          <cell r="BS10">
            <v>0</v>
          </cell>
          <cell r="BT10">
            <v>0</v>
          </cell>
          <cell r="BU10">
            <v>0</v>
          </cell>
          <cell r="BV10">
            <v>0</v>
          </cell>
          <cell r="BW10">
            <v>0</v>
          </cell>
          <cell r="BX10">
            <v>0</v>
          </cell>
          <cell r="CD10">
            <v>0</v>
          </cell>
          <cell r="CF10">
            <v>0</v>
          </cell>
          <cell r="CG10">
            <v>706438.77</v>
          </cell>
          <cell r="CH10">
            <v>1698666.46</v>
          </cell>
          <cell r="CI10">
            <v>2405105.23</v>
          </cell>
          <cell r="CJ10">
            <v>405724.88</v>
          </cell>
          <cell r="CK10">
            <v>631796.36</v>
          </cell>
          <cell r="CL10">
            <v>1037521.24</v>
          </cell>
        </row>
        <row r="11">
          <cell r="D11">
            <v>1487679262</v>
          </cell>
          <cell r="E11">
            <v>501333</v>
          </cell>
          <cell r="F11" t="str">
            <v>CAH</v>
          </cell>
          <cell r="G11" t="str">
            <v>20191107</v>
          </cell>
          <cell r="H11" t="str">
            <v>Kittitas Valley Healthcare</v>
          </cell>
          <cell r="I11" t="str">
            <v>CAH</v>
          </cell>
          <cell r="J11">
            <v>43465</v>
          </cell>
          <cell r="K11">
            <v>68</v>
          </cell>
          <cell r="L11">
            <v>0</v>
          </cell>
          <cell r="M11">
            <v>865</v>
          </cell>
          <cell r="N11">
            <v>0</v>
          </cell>
          <cell r="O11">
            <v>1889</v>
          </cell>
          <cell r="P11">
            <v>2822</v>
          </cell>
          <cell r="Q11">
            <v>101</v>
          </cell>
          <cell r="R11">
            <v>2923</v>
          </cell>
          <cell r="S11">
            <v>114639871</v>
          </cell>
          <cell r="T11">
            <v>0</v>
          </cell>
          <cell r="U11">
            <v>0</v>
          </cell>
          <cell r="V11">
            <v>0</v>
          </cell>
          <cell r="W11">
            <v>114639871</v>
          </cell>
          <cell r="X11">
            <v>368820</v>
          </cell>
          <cell r="Y11">
            <v>685835</v>
          </cell>
          <cell r="Z11">
            <v>1054655</v>
          </cell>
          <cell r="AA11">
            <v>202851</v>
          </cell>
          <cell r="AB11">
            <v>198161</v>
          </cell>
          <cell r="AC11">
            <v>401012</v>
          </cell>
          <cell r="AD11">
            <v>0</v>
          </cell>
          <cell r="AE11">
            <v>0</v>
          </cell>
          <cell r="AF11">
            <v>0</v>
          </cell>
          <cell r="AG11">
            <v>0</v>
          </cell>
          <cell r="AH11">
            <v>0</v>
          </cell>
          <cell r="AI11">
            <v>0</v>
          </cell>
          <cell r="AJ11">
            <v>4665839</v>
          </cell>
          <cell r="AK11">
            <v>20111171</v>
          </cell>
          <cell r="AL11">
            <v>24777010</v>
          </cell>
          <cell r="AM11">
            <v>2892820</v>
          </cell>
          <cell r="AN11">
            <v>7387694</v>
          </cell>
          <cell r="AO11">
            <v>10280514</v>
          </cell>
          <cell r="AP11">
            <v>0</v>
          </cell>
          <cell r="AQ11">
            <v>0</v>
          </cell>
          <cell r="AR11">
            <v>0</v>
          </cell>
          <cell r="AS11">
            <v>0</v>
          </cell>
          <cell r="AT11">
            <v>0</v>
          </cell>
          <cell r="AU11">
            <v>0</v>
          </cell>
          <cell r="AV11">
            <v>383329</v>
          </cell>
          <cell r="AW11">
            <v>2947466</v>
          </cell>
          <cell r="AX11">
            <v>3330795</v>
          </cell>
          <cell r="AY11">
            <v>94440</v>
          </cell>
          <cell r="AZ11">
            <v>406710</v>
          </cell>
          <cell r="BA11">
            <v>501150</v>
          </cell>
          <cell r="BB11">
            <v>16146147</v>
          </cell>
          <cell r="BC11">
            <v>69331264</v>
          </cell>
          <cell r="BD11">
            <v>85477411</v>
          </cell>
          <cell r="BE11">
            <v>9610611</v>
          </cell>
          <cell r="BF11">
            <v>32411667</v>
          </cell>
          <cell r="BG11">
            <v>42022278</v>
          </cell>
          <cell r="BH11">
            <v>21564135</v>
          </cell>
          <cell r="BI11">
            <v>93075736</v>
          </cell>
          <cell r="BJ11">
            <v>114639871</v>
          </cell>
          <cell r="BK11">
            <v>12800722</v>
          </cell>
          <cell r="BL11">
            <v>40404232</v>
          </cell>
          <cell r="BM11">
            <v>53204954</v>
          </cell>
          <cell r="BN11">
            <v>0</v>
          </cell>
          <cell r="BO11">
            <v>955198</v>
          </cell>
          <cell r="BP11">
            <v>955198</v>
          </cell>
          <cell r="BQ11">
            <v>0</v>
          </cell>
          <cell r="BR11">
            <v>0</v>
          </cell>
          <cell r="BS11">
            <v>0</v>
          </cell>
          <cell r="BT11">
            <v>0</v>
          </cell>
          <cell r="BU11">
            <v>0</v>
          </cell>
          <cell r="BV11">
            <v>0</v>
          </cell>
          <cell r="BW11">
            <v>0</v>
          </cell>
          <cell r="BX11">
            <v>0</v>
          </cell>
          <cell r="CD11">
            <v>0</v>
          </cell>
          <cell r="CF11">
            <v>0</v>
          </cell>
          <cell r="CG11">
            <v>181505.51</v>
          </cell>
          <cell r="CH11">
            <v>365850.49</v>
          </cell>
          <cell r="CI11">
            <v>547356</v>
          </cell>
          <cell r="CJ11">
            <v>132457.03</v>
          </cell>
          <cell r="CK11">
            <v>142329.4</v>
          </cell>
          <cell r="CL11">
            <v>274786.43</v>
          </cell>
        </row>
        <row r="12">
          <cell r="D12">
            <v>1760568752</v>
          </cell>
          <cell r="E12">
            <v>501336</v>
          </cell>
          <cell r="F12" t="str">
            <v>CAH</v>
          </cell>
          <cell r="G12" t="str">
            <v>20191107</v>
          </cell>
          <cell r="H12" t="str">
            <v>Mason General Hospital and Family of Clinics</v>
          </cell>
          <cell r="I12" t="str">
            <v>CAH</v>
          </cell>
          <cell r="J12">
            <v>43465</v>
          </cell>
          <cell r="K12">
            <v>440</v>
          </cell>
          <cell r="L12">
            <v>0</v>
          </cell>
          <cell r="M12">
            <v>541</v>
          </cell>
          <cell r="N12">
            <v>0</v>
          </cell>
          <cell r="O12">
            <v>3756</v>
          </cell>
          <cell r="P12">
            <v>4737</v>
          </cell>
          <cell r="Q12">
            <v>0</v>
          </cell>
          <cell r="R12">
            <v>4737</v>
          </cell>
          <cell r="S12">
            <v>222882635</v>
          </cell>
          <cell r="T12">
            <v>10311573</v>
          </cell>
          <cell r="U12">
            <v>0</v>
          </cell>
          <cell r="V12">
            <v>27728939</v>
          </cell>
          <cell r="W12">
            <v>184842123</v>
          </cell>
          <cell r="X12">
            <v>4385401</v>
          </cell>
          <cell r="Y12">
            <v>5439976</v>
          </cell>
          <cell r="Z12">
            <v>9825377</v>
          </cell>
          <cell r="AA12">
            <v>1826172</v>
          </cell>
          <cell r="AB12">
            <v>1450909</v>
          </cell>
          <cell r="AC12">
            <v>3277081</v>
          </cell>
          <cell r="AD12">
            <v>0</v>
          </cell>
          <cell r="AE12">
            <v>0</v>
          </cell>
          <cell r="AF12">
            <v>0</v>
          </cell>
          <cell r="AG12">
            <v>0</v>
          </cell>
          <cell r="AH12">
            <v>0</v>
          </cell>
          <cell r="AI12">
            <v>0</v>
          </cell>
          <cell r="AJ12">
            <v>11228243</v>
          </cell>
          <cell r="AK12">
            <v>32792333</v>
          </cell>
          <cell r="AL12">
            <v>44020576</v>
          </cell>
          <cell r="AM12">
            <v>4818891</v>
          </cell>
          <cell r="AN12">
            <v>9147554</v>
          </cell>
          <cell r="AO12">
            <v>13966445</v>
          </cell>
          <cell r="AP12">
            <v>0</v>
          </cell>
          <cell r="AQ12">
            <v>0</v>
          </cell>
          <cell r="AR12">
            <v>0</v>
          </cell>
          <cell r="AS12">
            <v>0</v>
          </cell>
          <cell r="AT12">
            <v>0</v>
          </cell>
          <cell r="AU12">
            <v>0</v>
          </cell>
          <cell r="AV12">
            <v>422732</v>
          </cell>
          <cell r="AW12">
            <v>3748610</v>
          </cell>
          <cell r="AX12">
            <v>4171342</v>
          </cell>
          <cell r="AY12">
            <v>5695</v>
          </cell>
          <cell r="AZ12">
            <v>550244</v>
          </cell>
          <cell r="BA12">
            <v>555939</v>
          </cell>
          <cell r="BB12">
            <v>33550378</v>
          </cell>
          <cell r="BC12">
            <v>93274450</v>
          </cell>
          <cell r="BD12">
            <v>126824828</v>
          </cell>
          <cell r="BE12">
            <v>15512349</v>
          </cell>
          <cell r="BF12">
            <v>38297255</v>
          </cell>
          <cell r="BG12">
            <v>53809604</v>
          </cell>
          <cell r="BH12">
            <v>49586754</v>
          </cell>
          <cell r="BI12">
            <v>135255369</v>
          </cell>
          <cell r="BJ12">
            <v>184842123</v>
          </cell>
          <cell r="BK12">
            <v>22163107</v>
          </cell>
          <cell r="BL12">
            <v>49445962</v>
          </cell>
          <cell r="BM12">
            <v>71609069</v>
          </cell>
          <cell r="BN12">
            <v>214889</v>
          </cell>
          <cell r="BO12">
            <v>3261368</v>
          </cell>
          <cell r="BP12">
            <v>3476257</v>
          </cell>
          <cell r="BQ12">
            <v>0</v>
          </cell>
          <cell r="BR12">
            <v>0</v>
          </cell>
          <cell r="BS12">
            <v>0</v>
          </cell>
          <cell r="BT12">
            <v>0</v>
          </cell>
          <cell r="BU12">
            <v>0</v>
          </cell>
          <cell r="BV12">
            <v>0</v>
          </cell>
          <cell r="BW12">
            <v>0</v>
          </cell>
          <cell r="BX12">
            <v>0</v>
          </cell>
          <cell r="CD12">
            <v>0</v>
          </cell>
          <cell r="CF12">
            <v>0</v>
          </cell>
          <cell r="CG12">
            <v>3906672.08</v>
          </cell>
          <cell r="CH12">
            <v>3093988.67</v>
          </cell>
          <cell r="CI12">
            <v>7000660.75</v>
          </cell>
          <cell r="CJ12">
            <v>1739909.37</v>
          </cell>
          <cell r="CK12">
            <v>927454.61</v>
          </cell>
          <cell r="CL12">
            <v>2667363.98</v>
          </cell>
        </row>
        <row r="13">
          <cell r="D13">
            <v>1780778423</v>
          </cell>
          <cell r="E13">
            <v>501310</v>
          </cell>
          <cell r="F13" t="str">
            <v>CAH</v>
          </cell>
          <cell r="G13" t="str">
            <v>20191107</v>
          </cell>
          <cell r="H13" t="str">
            <v>Newport Hospital and Health Services</v>
          </cell>
          <cell r="I13" t="str">
            <v>CAH</v>
          </cell>
          <cell r="J13">
            <v>43465</v>
          </cell>
          <cell r="K13">
            <v>13</v>
          </cell>
          <cell r="L13">
            <v>105</v>
          </cell>
          <cell r="M13">
            <v>247</v>
          </cell>
          <cell r="N13">
            <v>0</v>
          </cell>
          <cell r="O13">
            <v>1109</v>
          </cell>
          <cell r="P13">
            <v>1474</v>
          </cell>
          <cell r="Q13">
            <v>0</v>
          </cell>
          <cell r="R13">
            <v>1474</v>
          </cell>
          <cell r="S13">
            <v>51727303</v>
          </cell>
          <cell r="T13">
            <v>3789111</v>
          </cell>
          <cell r="U13">
            <v>5084460</v>
          </cell>
          <cell r="V13">
            <v>7844135</v>
          </cell>
          <cell r="W13">
            <v>35009597</v>
          </cell>
          <cell r="X13">
            <v>615091</v>
          </cell>
          <cell r="Y13">
            <v>2117841</v>
          </cell>
          <cell r="Z13">
            <v>2732932</v>
          </cell>
          <cell r="AA13">
            <v>452414</v>
          </cell>
          <cell r="AB13">
            <v>971877</v>
          </cell>
          <cell r="AC13">
            <v>1424291</v>
          </cell>
          <cell r="AD13">
            <v>553947</v>
          </cell>
          <cell r="AE13">
            <v>1073508</v>
          </cell>
          <cell r="AF13">
            <v>1627455</v>
          </cell>
          <cell r="AG13">
            <v>348055</v>
          </cell>
          <cell r="AH13">
            <v>323021</v>
          </cell>
          <cell r="AI13">
            <v>671076</v>
          </cell>
          <cell r="AJ13">
            <v>1374591</v>
          </cell>
          <cell r="AK13">
            <v>4781533</v>
          </cell>
          <cell r="AL13">
            <v>6156124</v>
          </cell>
          <cell r="AM13">
            <v>1030546</v>
          </cell>
          <cell r="AN13">
            <v>2342680</v>
          </cell>
          <cell r="AO13">
            <v>3373226</v>
          </cell>
          <cell r="AP13">
            <v>0</v>
          </cell>
          <cell r="AQ13">
            <v>0</v>
          </cell>
          <cell r="AR13">
            <v>0</v>
          </cell>
          <cell r="AS13">
            <v>0</v>
          </cell>
          <cell r="AT13">
            <v>0</v>
          </cell>
          <cell r="AU13">
            <v>0</v>
          </cell>
          <cell r="AV13">
            <v>57674</v>
          </cell>
          <cell r="AW13">
            <v>664734</v>
          </cell>
          <cell r="AX13">
            <v>722408</v>
          </cell>
          <cell r="AY13">
            <v>0</v>
          </cell>
          <cell r="AZ13">
            <v>59827</v>
          </cell>
          <cell r="BA13">
            <v>59827</v>
          </cell>
          <cell r="BB13">
            <v>4523552</v>
          </cell>
          <cell r="BC13">
            <v>19247126</v>
          </cell>
          <cell r="BD13">
            <v>23770678</v>
          </cell>
          <cell r="BE13">
            <v>2850339</v>
          </cell>
          <cell r="BF13">
            <v>10850903</v>
          </cell>
          <cell r="BG13">
            <v>13701242</v>
          </cell>
          <cell r="BH13">
            <v>7124855</v>
          </cell>
          <cell r="BI13">
            <v>27884742</v>
          </cell>
          <cell r="BJ13">
            <v>35009597</v>
          </cell>
          <cell r="BK13">
            <v>4681354</v>
          </cell>
          <cell r="BL13">
            <v>14548308</v>
          </cell>
          <cell r="BM13">
            <v>19229662</v>
          </cell>
          <cell r="BN13">
            <v>72489</v>
          </cell>
          <cell r="BO13">
            <v>361262</v>
          </cell>
          <cell r="BP13">
            <v>433751</v>
          </cell>
          <cell r="BQ13">
            <v>0</v>
          </cell>
          <cell r="BR13">
            <v>0</v>
          </cell>
          <cell r="BS13">
            <v>0</v>
          </cell>
          <cell r="BT13">
            <v>0</v>
          </cell>
          <cell r="BU13">
            <v>0</v>
          </cell>
          <cell r="BV13">
            <v>0</v>
          </cell>
          <cell r="BW13">
            <v>0</v>
          </cell>
          <cell r="BX13">
            <v>0</v>
          </cell>
          <cell r="CD13">
            <v>0</v>
          </cell>
          <cell r="CF13">
            <v>0</v>
          </cell>
          <cell r="CG13">
            <v>47066.49</v>
          </cell>
          <cell r="CH13">
            <v>283095.18</v>
          </cell>
          <cell r="CI13">
            <v>330161.67</v>
          </cell>
          <cell r="CJ13">
            <v>34728.49</v>
          </cell>
          <cell r="CK13">
            <v>137881.01</v>
          </cell>
          <cell r="CL13">
            <v>172609.5</v>
          </cell>
        </row>
        <row r="14">
          <cell r="D14">
            <v>1164580700</v>
          </cell>
          <cell r="E14">
            <v>501321</v>
          </cell>
          <cell r="F14" t="str">
            <v>CAH</v>
          </cell>
          <cell r="G14" t="str">
            <v>20191107</v>
          </cell>
          <cell r="H14" t="str">
            <v>North Valley Hospital</v>
          </cell>
          <cell r="I14" t="str">
            <v>CAH</v>
          </cell>
          <cell r="J14">
            <v>43465</v>
          </cell>
          <cell r="K14">
            <v>46</v>
          </cell>
          <cell r="L14">
            <v>0</v>
          </cell>
          <cell r="M14">
            <v>243</v>
          </cell>
          <cell r="N14">
            <v>0</v>
          </cell>
          <cell r="O14">
            <v>723</v>
          </cell>
          <cell r="P14">
            <v>1012</v>
          </cell>
          <cell r="Q14">
            <v>9</v>
          </cell>
          <cell r="R14">
            <v>1021</v>
          </cell>
          <cell r="S14">
            <v>31739829</v>
          </cell>
          <cell r="T14">
            <v>5072931</v>
          </cell>
          <cell r="U14">
            <v>1304025</v>
          </cell>
          <cell r="V14">
            <v>0</v>
          </cell>
          <cell r="W14">
            <v>25362873</v>
          </cell>
          <cell r="X14">
            <v>0</v>
          </cell>
          <cell r="Y14">
            <v>25871</v>
          </cell>
          <cell r="Z14">
            <v>25871</v>
          </cell>
          <cell r="AA14">
            <v>0</v>
          </cell>
          <cell r="AB14">
            <v>17606</v>
          </cell>
          <cell r="AC14">
            <v>17606</v>
          </cell>
          <cell r="AD14">
            <v>0</v>
          </cell>
          <cell r="AE14">
            <v>0</v>
          </cell>
          <cell r="AF14">
            <v>0</v>
          </cell>
          <cell r="AG14">
            <v>0</v>
          </cell>
          <cell r="AH14">
            <v>0</v>
          </cell>
          <cell r="AI14">
            <v>0</v>
          </cell>
          <cell r="AJ14">
            <v>1304916</v>
          </cell>
          <cell r="AK14">
            <v>4362963</v>
          </cell>
          <cell r="AL14">
            <v>5667879</v>
          </cell>
          <cell r="AM14">
            <v>761958</v>
          </cell>
          <cell r="AN14">
            <v>2010972</v>
          </cell>
          <cell r="AO14">
            <v>2772930</v>
          </cell>
          <cell r="AP14">
            <v>0</v>
          </cell>
          <cell r="AQ14">
            <v>0</v>
          </cell>
          <cell r="AR14">
            <v>0</v>
          </cell>
          <cell r="AS14">
            <v>0</v>
          </cell>
          <cell r="AT14">
            <v>0</v>
          </cell>
          <cell r="AU14">
            <v>0</v>
          </cell>
          <cell r="AV14">
            <v>0</v>
          </cell>
          <cell r="AW14">
            <v>703429</v>
          </cell>
          <cell r="AX14">
            <v>703429</v>
          </cell>
          <cell r="AY14">
            <v>414</v>
          </cell>
          <cell r="AZ14">
            <v>60038</v>
          </cell>
          <cell r="BA14">
            <v>60452</v>
          </cell>
          <cell r="BB14">
            <v>3449165</v>
          </cell>
          <cell r="BC14">
            <v>15516529</v>
          </cell>
          <cell r="BD14">
            <v>18965694</v>
          </cell>
          <cell r="BE14">
            <v>1587694</v>
          </cell>
          <cell r="BF14">
            <v>8157092</v>
          </cell>
          <cell r="BG14">
            <v>9744786</v>
          </cell>
          <cell r="BH14">
            <v>4754081</v>
          </cell>
          <cell r="BI14">
            <v>20608792</v>
          </cell>
          <cell r="BJ14">
            <v>25362873</v>
          </cell>
          <cell r="BK14">
            <v>2350066</v>
          </cell>
          <cell r="BL14">
            <v>10245708</v>
          </cell>
          <cell r="BM14">
            <v>12595774</v>
          </cell>
          <cell r="BN14">
            <v>61168</v>
          </cell>
          <cell r="BO14">
            <v>253186</v>
          </cell>
          <cell r="BP14">
            <v>314354</v>
          </cell>
          <cell r="BQ14">
            <v>0</v>
          </cell>
          <cell r="BR14">
            <v>0</v>
          </cell>
          <cell r="BS14">
            <v>0</v>
          </cell>
          <cell r="BT14">
            <v>0</v>
          </cell>
          <cell r="BU14">
            <v>0</v>
          </cell>
          <cell r="BV14">
            <v>0</v>
          </cell>
          <cell r="BW14">
            <v>0</v>
          </cell>
          <cell r="BX14">
            <v>0</v>
          </cell>
          <cell r="CD14">
            <v>0</v>
          </cell>
          <cell r="CF14">
            <v>0</v>
          </cell>
          <cell r="CG14">
            <v>266650.26</v>
          </cell>
          <cell r="CH14">
            <v>186387.96</v>
          </cell>
          <cell r="CI14">
            <v>453038.22</v>
          </cell>
          <cell r="CJ14">
            <v>151278.92000000001</v>
          </cell>
          <cell r="CK14">
            <v>98143.6</v>
          </cell>
          <cell r="CL14">
            <v>249422.52000000002</v>
          </cell>
        </row>
        <row r="15">
          <cell r="D15">
            <v>1295771376</v>
          </cell>
          <cell r="E15">
            <v>501314</v>
          </cell>
          <cell r="F15" t="str">
            <v>CAH</v>
          </cell>
          <cell r="G15" t="str">
            <v>20191107</v>
          </cell>
          <cell r="H15" t="str">
            <v>Ocean Beach Hospital</v>
          </cell>
          <cell r="I15" t="str">
            <v>CAH</v>
          </cell>
          <cell r="J15">
            <v>43465</v>
          </cell>
          <cell r="K15">
            <v>11</v>
          </cell>
          <cell r="L15">
            <v>0</v>
          </cell>
          <cell r="M15">
            <v>183</v>
          </cell>
          <cell r="N15">
            <v>0</v>
          </cell>
          <cell r="O15">
            <v>835</v>
          </cell>
          <cell r="P15">
            <v>1029</v>
          </cell>
          <cell r="Q15">
            <v>0</v>
          </cell>
          <cell r="R15">
            <v>1029</v>
          </cell>
          <cell r="S15">
            <v>48591587</v>
          </cell>
          <cell r="T15">
            <v>2690387</v>
          </cell>
          <cell r="U15">
            <v>624975</v>
          </cell>
          <cell r="V15">
            <v>4761839</v>
          </cell>
          <cell r="W15">
            <v>40514386</v>
          </cell>
          <cell r="X15">
            <v>40567</v>
          </cell>
          <cell r="Y15">
            <v>497998</v>
          </cell>
          <cell r="Z15">
            <v>538565</v>
          </cell>
          <cell r="AA15">
            <v>25164</v>
          </cell>
          <cell r="AB15">
            <v>158564</v>
          </cell>
          <cell r="AC15">
            <v>183728</v>
          </cell>
          <cell r="AD15">
            <v>0</v>
          </cell>
          <cell r="AE15">
            <v>52332</v>
          </cell>
          <cell r="AF15">
            <v>52332</v>
          </cell>
          <cell r="AG15">
            <v>0</v>
          </cell>
          <cell r="AH15">
            <v>14659</v>
          </cell>
          <cell r="AI15">
            <v>14659</v>
          </cell>
          <cell r="AJ15">
            <v>1269179</v>
          </cell>
          <cell r="AK15">
            <v>8853085</v>
          </cell>
          <cell r="AL15">
            <v>10122264</v>
          </cell>
          <cell r="AM15">
            <v>715745</v>
          </cell>
          <cell r="AN15">
            <v>3884689</v>
          </cell>
          <cell r="AO15">
            <v>4600434</v>
          </cell>
          <cell r="AP15">
            <v>0</v>
          </cell>
          <cell r="AQ15">
            <v>52332</v>
          </cell>
          <cell r="AR15">
            <v>52332</v>
          </cell>
          <cell r="AS15">
            <v>0</v>
          </cell>
          <cell r="AT15">
            <v>14659</v>
          </cell>
          <cell r="AU15">
            <v>14659</v>
          </cell>
          <cell r="AV15">
            <v>164912</v>
          </cell>
          <cell r="AW15">
            <v>1183235</v>
          </cell>
          <cell r="AX15">
            <v>1348147</v>
          </cell>
          <cell r="AY15">
            <v>7471</v>
          </cell>
          <cell r="AZ15">
            <v>159450</v>
          </cell>
          <cell r="BA15">
            <v>166921</v>
          </cell>
          <cell r="BB15">
            <v>5504206</v>
          </cell>
          <cell r="BC15">
            <v>22896540</v>
          </cell>
          <cell r="BD15">
            <v>28400746</v>
          </cell>
          <cell r="BE15">
            <v>4740180</v>
          </cell>
          <cell r="BF15">
            <v>15182136</v>
          </cell>
          <cell r="BG15">
            <v>19922316</v>
          </cell>
          <cell r="BH15">
            <v>6978864</v>
          </cell>
          <cell r="BI15">
            <v>33535522</v>
          </cell>
          <cell r="BJ15">
            <v>40514386</v>
          </cell>
          <cell r="BK15">
            <v>5488560</v>
          </cell>
          <cell r="BL15">
            <v>19414157</v>
          </cell>
          <cell r="BM15">
            <v>24902717</v>
          </cell>
          <cell r="BN15">
            <v>22414</v>
          </cell>
          <cell r="BO15">
            <v>178687</v>
          </cell>
          <cell r="BP15">
            <v>201101</v>
          </cell>
          <cell r="BR15">
            <v>0</v>
          </cell>
          <cell r="BS15">
            <v>0</v>
          </cell>
          <cell r="BT15">
            <v>0</v>
          </cell>
          <cell r="BU15">
            <v>0</v>
          </cell>
          <cell r="BV15">
            <v>0</v>
          </cell>
          <cell r="BW15">
            <v>0</v>
          </cell>
          <cell r="BX15">
            <v>0</v>
          </cell>
          <cell r="CD15">
            <v>0</v>
          </cell>
          <cell r="CF15">
            <v>0</v>
          </cell>
          <cell r="CG15">
            <v>39005.5</v>
          </cell>
          <cell r="CH15">
            <v>353161.83</v>
          </cell>
          <cell r="CI15">
            <v>392167.33</v>
          </cell>
          <cell r="CJ15">
            <v>25061.43</v>
          </cell>
          <cell r="CK15">
            <v>160826.47</v>
          </cell>
          <cell r="CL15">
            <v>185887.9</v>
          </cell>
        </row>
        <row r="16">
          <cell r="D16">
            <v>1255387403</v>
          </cell>
          <cell r="E16">
            <v>501328</v>
          </cell>
          <cell r="F16" t="str">
            <v>CAH</v>
          </cell>
          <cell r="G16" t="str">
            <v>20191107</v>
          </cell>
          <cell r="H16" t="str">
            <v>Okanogan County Public Hospital District No. 3  d/b/a Mid Valley Hospital</v>
          </cell>
          <cell r="I16" t="str">
            <v>CAH</v>
          </cell>
          <cell r="J16">
            <v>43465</v>
          </cell>
          <cell r="K16">
            <v>241</v>
          </cell>
          <cell r="L16">
            <v>3</v>
          </cell>
          <cell r="M16">
            <v>676</v>
          </cell>
          <cell r="N16">
            <v>0</v>
          </cell>
          <cell r="O16">
            <v>1192</v>
          </cell>
          <cell r="P16">
            <v>2112</v>
          </cell>
          <cell r="Q16">
            <v>0</v>
          </cell>
          <cell r="R16">
            <v>2112</v>
          </cell>
          <cell r="S16">
            <v>65626350</v>
          </cell>
          <cell r="T16">
            <v>9364351</v>
          </cell>
          <cell r="U16">
            <v>116033</v>
          </cell>
          <cell r="V16">
            <v>8039558</v>
          </cell>
          <cell r="W16">
            <v>48106408</v>
          </cell>
          <cell r="X16">
            <v>1180824</v>
          </cell>
          <cell r="Y16">
            <v>3440946</v>
          </cell>
          <cell r="Z16">
            <v>4621770</v>
          </cell>
          <cell r="AA16">
            <v>50890</v>
          </cell>
          <cell r="AB16">
            <v>182468</v>
          </cell>
          <cell r="AC16">
            <v>233358</v>
          </cell>
          <cell r="AD16">
            <v>10465</v>
          </cell>
          <cell r="AE16">
            <v>34058</v>
          </cell>
          <cell r="AF16">
            <v>44523</v>
          </cell>
          <cell r="AG16">
            <v>0</v>
          </cell>
          <cell r="AH16">
            <v>4135</v>
          </cell>
          <cell r="AI16">
            <v>4135</v>
          </cell>
          <cell r="AJ16">
            <v>2956570</v>
          </cell>
          <cell r="AK16">
            <v>9182553</v>
          </cell>
          <cell r="AL16">
            <v>12139123</v>
          </cell>
          <cell r="AM16">
            <v>1219016</v>
          </cell>
          <cell r="AN16">
            <v>2946961</v>
          </cell>
          <cell r="AO16">
            <v>4165977</v>
          </cell>
          <cell r="AP16">
            <v>0</v>
          </cell>
          <cell r="AQ16">
            <v>0</v>
          </cell>
          <cell r="AR16">
            <v>0</v>
          </cell>
          <cell r="AS16">
            <v>0</v>
          </cell>
          <cell r="AT16">
            <v>0</v>
          </cell>
          <cell r="AU16">
            <v>0</v>
          </cell>
          <cell r="AV16">
            <v>57014</v>
          </cell>
          <cell r="AW16">
            <v>688708</v>
          </cell>
          <cell r="AX16">
            <v>745722</v>
          </cell>
          <cell r="AY16">
            <v>4189</v>
          </cell>
          <cell r="AZ16">
            <v>38376</v>
          </cell>
          <cell r="BA16">
            <v>42565</v>
          </cell>
          <cell r="BB16">
            <v>5623267</v>
          </cell>
          <cell r="BC16">
            <v>24932005</v>
          </cell>
          <cell r="BD16">
            <v>30555272</v>
          </cell>
          <cell r="BE16">
            <v>4643425</v>
          </cell>
          <cell r="BF16">
            <v>10657759</v>
          </cell>
          <cell r="BG16">
            <v>15301184</v>
          </cell>
          <cell r="BH16">
            <v>9828140</v>
          </cell>
          <cell r="BI16">
            <v>38278270</v>
          </cell>
          <cell r="BJ16">
            <v>48106410</v>
          </cell>
          <cell r="BK16">
            <v>5917520</v>
          </cell>
          <cell r="BL16">
            <v>13829699</v>
          </cell>
          <cell r="BM16">
            <v>19747219</v>
          </cell>
          <cell r="BN16">
            <v>209133</v>
          </cell>
          <cell r="BO16">
            <v>668859</v>
          </cell>
          <cell r="BP16">
            <v>877992</v>
          </cell>
          <cell r="BQ16">
            <v>0</v>
          </cell>
          <cell r="BR16">
            <v>0</v>
          </cell>
          <cell r="BS16">
            <v>0</v>
          </cell>
          <cell r="BT16">
            <v>0</v>
          </cell>
          <cell r="BU16">
            <v>0</v>
          </cell>
          <cell r="BV16">
            <v>0</v>
          </cell>
          <cell r="BW16">
            <v>0</v>
          </cell>
          <cell r="BX16">
            <v>0</v>
          </cell>
          <cell r="CD16">
            <v>0</v>
          </cell>
          <cell r="CF16">
            <v>0</v>
          </cell>
          <cell r="CG16">
            <v>877899.74</v>
          </cell>
          <cell r="CH16">
            <v>1983421.78</v>
          </cell>
          <cell r="CI16">
            <v>2861321.52</v>
          </cell>
          <cell r="CJ16">
            <v>465035.5</v>
          </cell>
          <cell r="CK16">
            <v>884230.53</v>
          </cell>
          <cell r="CL16">
            <v>1349266.03</v>
          </cell>
        </row>
        <row r="17">
          <cell r="D17">
            <v>1356305395</v>
          </cell>
          <cell r="E17">
            <v>501324</v>
          </cell>
          <cell r="F17" t="str">
            <v>CAH</v>
          </cell>
          <cell r="G17" t="str">
            <v>20191107</v>
          </cell>
          <cell r="H17" t="str">
            <v xml:space="preserve">Okanogan-Douglas Counties Public Hospital District No. 1 d/b/a Three Rivers Hospital </v>
          </cell>
          <cell r="I17" t="str">
            <v>CAH</v>
          </cell>
          <cell r="J17">
            <v>43465</v>
          </cell>
          <cell r="K17">
            <v>200</v>
          </cell>
          <cell r="L17">
            <v>0</v>
          </cell>
          <cell r="M17">
            <v>130</v>
          </cell>
          <cell r="N17">
            <v>0</v>
          </cell>
          <cell r="O17">
            <v>529</v>
          </cell>
          <cell r="P17">
            <v>859</v>
          </cell>
          <cell r="Q17">
            <v>37</v>
          </cell>
          <cell r="R17">
            <v>896</v>
          </cell>
          <cell r="S17">
            <v>24158142</v>
          </cell>
          <cell r="T17">
            <v>3725247</v>
          </cell>
          <cell r="U17">
            <v>612927</v>
          </cell>
          <cell r="V17">
            <v>0</v>
          </cell>
          <cell r="W17">
            <v>19819968</v>
          </cell>
          <cell r="X17">
            <v>0</v>
          </cell>
          <cell r="Y17">
            <v>28207</v>
          </cell>
          <cell r="Z17">
            <v>28207</v>
          </cell>
          <cell r="AA17">
            <v>0</v>
          </cell>
          <cell r="AB17">
            <v>4939</v>
          </cell>
          <cell r="AC17">
            <v>4939</v>
          </cell>
          <cell r="AD17">
            <v>0</v>
          </cell>
          <cell r="AE17">
            <v>0</v>
          </cell>
          <cell r="AF17">
            <v>0</v>
          </cell>
          <cell r="AG17">
            <v>0</v>
          </cell>
          <cell r="AH17">
            <v>0</v>
          </cell>
          <cell r="AI17">
            <v>0</v>
          </cell>
          <cell r="AJ17">
            <v>1126995</v>
          </cell>
          <cell r="AK17">
            <v>3410669</v>
          </cell>
          <cell r="AL17">
            <v>4537664</v>
          </cell>
          <cell r="AM17">
            <v>818672</v>
          </cell>
          <cell r="AN17">
            <v>1350247</v>
          </cell>
          <cell r="AO17">
            <v>2168919</v>
          </cell>
          <cell r="AP17">
            <v>0</v>
          </cell>
          <cell r="AQ17">
            <v>0</v>
          </cell>
          <cell r="AR17">
            <v>0</v>
          </cell>
          <cell r="AS17">
            <v>0</v>
          </cell>
          <cell r="AT17">
            <v>0</v>
          </cell>
          <cell r="AU17">
            <v>0</v>
          </cell>
          <cell r="AV17">
            <v>39831</v>
          </cell>
          <cell r="AW17">
            <v>864434</v>
          </cell>
          <cell r="AX17">
            <v>904265</v>
          </cell>
          <cell r="AY17">
            <v>16652</v>
          </cell>
          <cell r="AZ17">
            <v>209806</v>
          </cell>
          <cell r="BA17">
            <v>226458</v>
          </cell>
          <cell r="BB17">
            <v>4709255</v>
          </cell>
          <cell r="BC17">
            <v>9640577</v>
          </cell>
          <cell r="BD17">
            <v>14349832</v>
          </cell>
          <cell r="BE17">
            <v>1982452</v>
          </cell>
          <cell r="BF17">
            <v>5848812</v>
          </cell>
          <cell r="BG17">
            <v>7831264</v>
          </cell>
          <cell r="BH17">
            <v>5876081</v>
          </cell>
          <cell r="BI17">
            <v>13943887</v>
          </cell>
          <cell r="BJ17">
            <v>19819968</v>
          </cell>
          <cell r="BK17">
            <v>2817776</v>
          </cell>
          <cell r="BL17">
            <v>7413804</v>
          </cell>
          <cell r="BM17">
            <v>10231580</v>
          </cell>
          <cell r="BN17">
            <v>211791</v>
          </cell>
          <cell r="BO17">
            <v>544691</v>
          </cell>
          <cell r="BP17">
            <v>756482</v>
          </cell>
          <cell r="BQ17">
            <v>0</v>
          </cell>
          <cell r="BR17">
            <v>0</v>
          </cell>
          <cell r="BS17">
            <v>0</v>
          </cell>
          <cell r="BT17">
            <v>0</v>
          </cell>
          <cell r="BU17">
            <v>0</v>
          </cell>
          <cell r="BV17">
            <v>0</v>
          </cell>
          <cell r="BW17">
            <v>0</v>
          </cell>
          <cell r="BX17">
            <v>0</v>
          </cell>
          <cell r="CD17">
            <v>0</v>
          </cell>
          <cell r="CF17">
            <v>0</v>
          </cell>
          <cell r="CG17">
            <v>650519.97</v>
          </cell>
          <cell r="CH17">
            <v>438338.82</v>
          </cell>
          <cell r="CI17">
            <v>1088858.79</v>
          </cell>
          <cell r="CJ17">
            <v>548824.97</v>
          </cell>
          <cell r="CK17">
            <v>223316.43</v>
          </cell>
          <cell r="CL17">
            <v>772141.39999999991</v>
          </cell>
        </row>
        <row r="18">
          <cell r="D18">
            <v>1811108822</v>
          </cell>
          <cell r="E18">
            <v>501318</v>
          </cell>
          <cell r="F18" t="str">
            <v>CAH</v>
          </cell>
          <cell r="G18" t="str">
            <v>20181031</v>
          </cell>
          <cell r="H18" t="str">
            <v>Othello Community Hospital</v>
          </cell>
          <cell r="I18" t="str">
            <v>CAH</v>
          </cell>
          <cell r="J18">
            <v>43465</v>
          </cell>
          <cell r="K18">
            <v>754</v>
          </cell>
          <cell r="L18">
            <v>0</v>
          </cell>
          <cell r="M18">
            <v>0</v>
          </cell>
          <cell r="N18">
            <v>0</v>
          </cell>
          <cell r="O18">
            <v>930</v>
          </cell>
          <cell r="P18">
            <v>1684</v>
          </cell>
          <cell r="Q18">
            <v>0</v>
          </cell>
          <cell r="R18">
            <v>1684</v>
          </cell>
          <cell r="S18">
            <v>35949406</v>
          </cell>
          <cell r="T18">
            <v>4782655</v>
          </cell>
          <cell r="U18">
            <v>0</v>
          </cell>
          <cell r="V18">
            <v>863475</v>
          </cell>
          <cell r="W18">
            <v>30303276</v>
          </cell>
          <cell r="X18">
            <v>417117</v>
          </cell>
          <cell r="Y18">
            <v>551412</v>
          </cell>
          <cell r="Z18">
            <v>968529</v>
          </cell>
          <cell r="AA18">
            <v>259660</v>
          </cell>
          <cell r="AB18">
            <v>333366</v>
          </cell>
          <cell r="AC18">
            <v>593026</v>
          </cell>
          <cell r="AD18">
            <v>0</v>
          </cell>
          <cell r="AE18">
            <v>0</v>
          </cell>
          <cell r="AF18">
            <v>0</v>
          </cell>
          <cell r="AG18">
            <v>0</v>
          </cell>
          <cell r="AH18">
            <v>0</v>
          </cell>
          <cell r="AI18">
            <v>0</v>
          </cell>
          <cell r="AJ18">
            <v>3038292</v>
          </cell>
          <cell r="AK18">
            <v>6645772</v>
          </cell>
          <cell r="AL18">
            <v>9684064</v>
          </cell>
          <cell r="AM18">
            <v>1318251</v>
          </cell>
          <cell r="AN18">
            <v>2067633</v>
          </cell>
          <cell r="AO18">
            <v>3385884</v>
          </cell>
          <cell r="AP18">
            <v>0</v>
          </cell>
          <cell r="AQ18">
            <v>0</v>
          </cell>
          <cell r="AR18">
            <v>0</v>
          </cell>
          <cell r="AS18">
            <v>0</v>
          </cell>
          <cell r="AT18">
            <v>0</v>
          </cell>
          <cell r="AU18">
            <v>0</v>
          </cell>
          <cell r="AV18">
            <v>196846</v>
          </cell>
          <cell r="AW18">
            <v>2747399</v>
          </cell>
          <cell r="AX18">
            <v>2944245</v>
          </cell>
          <cell r="AY18">
            <v>12355</v>
          </cell>
          <cell r="AZ18">
            <v>430436</v>
          </cell>
          <cell r="BA18">
            <v>442791</v>
          </cell>
          <cell r="BB18">
            <v>5768181</v>
          </cell>
          <cell r="BC18">
            <v>10938257</v>
          </cell>
          <cell r="BD18">
            <v>16706438</v>
          </cell>
          <cell r="BE18">
            <v>2940296</v>
          </cell>
          <cell r="BF18">
            <v>6471131</v>
          </cell>
          <cell r="BG18">
            <v>9411427</v>
          </cell>
          <cell r="BH18">
            <v>9420436</v>
          </cell>
          <cell r="BI18">
            <v>20882840</v>
          </cell>
          <cell r="BJ18">
            <v>30303276</v>
          </cell>
          <cell r="BK18">
            <v>4530562</v>
          </cell>
          <cell r="BL18">
            <v>9302566</v>
          </cell>
          <cell r="BM18">
            <v>13833128</v>
          </cell>
          <cell r="BN18">
            <v>235124</v>
          </cell>
          <cell r="BO18">
            <v>521212</v>
          </cell>
          <cell r="BP18">
            <v>756336</v>
          </cell>
          <cell r="BQ18">
            <v>0</v>
          </cell>
          <cell r="BR18">
            <v>0</v>
          </cell>
          <cell r="BS18">
            <v>0</v>
          </cell>
          <cell r="BT18">
            <v>0</v>
          </cell>
          <cell r="BU18">
            <v>0</v>
          </cell>
          <cell r="BV18">
            <v>0</v>
          </cell>
          <cell r="BW18">
            <v>0</v>
          </cell>
          <cell r="BX18">
            <v>0</v>
          </cell>
          <cell r="CD18">
            <v>0</v>
          </cell>
          <cell r="CF18">
            <v>0</v>
          </cell>
          <cell r="CG18">
            <v>4222946.46</v>
          </cell>
          <cell r="CH18">
            <v>2523970.25</v>
          </cell>
          <cell r="CI18">
            <v>6746916.71</v>
          </cell>
          <cell r="CJ18">
            <v>2180535.09</v>
          </cell>
          <cell r="CK18">
            <v>1058067.6599999999</v>
          </cell>
          <cell r="CL18">
            <v>3238602.75</v>
          </cell>
        </row>
        <row r="19">
          <cell r="D19">
            <v>1306897681</v>
          </cell>
          <cell r="E19">
            <v>501312</v>
          </cell>
          <cell r="F19" t="str">
            <v>CAH</v>
          </cell>
          <cell r="G19" t="str">
            <v>20191107</v>
          </cell>
          <cell r="H19" t="str">
            <v>Prosser Public Hospital District dba PMH Medical Center</v>
          </cell>
          <cell r="I19" t="str">
            <v>CAH</v>
          </cell>
          <cell r="J19">
            <v>43465</v>
          </cell>
          <cell r="K19">
            <v>208</v>
          </cell>
          <cell r="L19">
            <v>0</v>
          </cell>
          <cell r="M19">
            <v>1042</v>
          </cell>
          <cell r="N19">
            <v>0</v>
          </cell>
          <cell r="O19">
            <v>1265</v>
          </cell>
          <cell r="P19">
            <v>2515</v>
          </cell>
          <cell r="Q19">
            <v>141</v>
          </cell>
          <cell r="R19">
            <v>2656</v>
          </cell>
          <cell r="S19">
            <v>118391490</v>
          </cell>
          <cell r="T19">
            <v>14792653</v>
          </cell>
          <cell r="U19">
            <v>3760610</v>
          </cell>
          <cell r="V19">
            <v>4652318</v>
          </cell>
          <cell r="W19">
            <v>95185909</v>
          </cell>
          <cell r="X19">
            <v>0</v>
          </cell>
          <cell r="Y19">
            <v>0</v>
          </cell>
          <cell r="Z19">
            <v>0</v>
          </cell>
          <cell r="AA19">
            <v>0</v>
          </cell>
          <cell r="AB19">
            <v>0</v>
          </cell>
          <cell r="AC19">
            <v>0</v>
          </cell>
          <cell r="AD19">
            <v>0</v>
          </cell>
          <cell r="AE19">
            <v>0</v>
          </cell>
          <cell r="AF19">
            <v>0</v>
          </cell>
          <cell r="AG19">
            <v>0</v>
          </cell>
          <cell r="AH19">
            <v>0</v>
          </cell>
          <cell r="AI19">
            <v>0</v>
          </cell>
          <cell r="AJ19">
            <v>5772456</v>
          </cell>
          <cell r="AK19">
            <v>21434466</v>
          </cell>
          <cell r="AL19">
            <v>27206922</v>
          </cell>
          <cell r="AM19">
            <v>2499585</v>
          </cell>
          <cell r="AN19">
            <v>6248152</v>
          </cell>
          <cell r="AO19">
            <v>8747737</v>
          </cell>
          <cell r="AP19">
            <v>0</v>
          </cell>
          <cell r="AQ19">
            <v>0</v>
          </cell>
          <cell r="AR19">
            <v>0</v>
          </cell>
          <cell r="AS19">
            <v>0</v>
          </cell>
          <cell r="AT19">
            <v>0</v>
          </cell>
          <cell r="AU19">
            <v>0</v>
          </cell>
          <cell r="AV19">
            <v>160455</v>
          </cell>
          <cell r="AW19">
            <v>985078</v>
          </cell>
          <cell r="AX19">
            <v>1145533</v>
          </cell>
          <cell r="AY19">
            <v>47348</v>
          </cell>
          <cell r="AZ19">
            <v>416891</v>
          </cell>
          <cell r="BA19">
            <v>464239</v>
          </cell>
          <cell r="BB19">
            <v>16833852</v>
          </cell>
          <cell r="BC19">
            <v>49999602</v>
          </cell>
          <cell r="BD19">
            <v>66833454</v>
          </cell>
          <cell r="BE19">
            <v>6632329</v>
          </cell>
          <cell r="BF19">
            <v>24427785</v>
          </cell>
          <cell r="BG19">
            <v>31060114</v>
          </cell>
          <cell r="BH19">
            <v>22766763</v>
          </cell>
          <cell r="BI19">
            <v>72419146</v>
          </cell>
          <cell r="BJ19">
            <v>95185909</v>
          </cell>
          <cell r="BK19">
            <v>9179262</v>
          </cell>
          <cell r="BL19">
            <v>31092828</v>
          </cell>
          <cell r="BM19">
            <v>40272090</v>
          </cell>
          <cell r="BN19">
            <v>528953</v>
          </cell>
          <cell r="BO19">
            <v>1580043</v>
          </cell>
          <cell r="BP19">
            <v>2108996</v>
          </cell>
          <cell r="BQ19">
            <v>0</v>
          </cell>
          <cell r="BR19">
            <v>0</v>
          </cell>
          <cell r="BS19">
            <v>0</v>
          </cell>
          <cell r="BT19">
            <v>0</v>
          </cell>
          <cell r="BU19">
            <v>0</v>
          </cell>
          <cell r="BV19">
            <v>0</v>
          </cell>
          <cell r="BW19">
            <v>0</v>
          </cell>
          <cell r="BX19">
            <v>0</v>
          </cell>
          <cell r="CD19">
            <v>0</v>
          </cell>
          <cell r="CF19">
            <v>0</v>
          </cell>
          <cell r="CG19">
            <v>1530389.69</v>
          </cell>
          <cell r="CH19">
            <v>1007060.48</v>
          </cell>
          <cell r="CI19">
            <v>2537450.17</v>
          </cell>
          <cell r="CJ19">
            <v>795518.38</v>
          </cell>
          <cell r="CK19">
            <v>346093.59</v>
          </cell>
          <cell r="CL19">
            <v>1141611.97</v>
          </cell>
        </row>
        <row r="20">
          <cell r="D20">
            <v>1003067679</v>
          </cell>
          <cell r="E20">
            <v>501326</v>
          </cell>
          <cell r="F20" t="str">
            <v>CAH</v>
          </cell>
          <cell r="G20" t="str">
            <v>20191107</v>
          </cell>
          <cell r="H20" t="str">
            <v xml:space="preserve">Providence Mount Carmel Hospital </v>
          </cell>
          <cell r="I20" t="str">
            <v>CAH</v>
          </cell>
          <cell r="J20">
            <v>43465</v>
          </cell>
          <cell r="K20">
            <v>139</v>
          </cell>
          <cell r="L20">
            <v>0</v>
          </cell>
          <cell r="M20">
            <v>881</v>
          </cell>
          <cell r="N20">
            <v>0</v>
          </cell>
          <cell r="O20">
            <v>2557</v>
          </cell>
          <cell r="P20">
            <v>3577</v>
          </cell>
          <cell r="Q20">
            <v>68</v>
          </cell>
          <cell r="R20">
            <v>3645</v>
          </cell>
          <cell r="S20">
            <v>107911708</v>
          </cell>
          <cell r="T20">
            <v>6620767</v>
          </cell>
          <cell r="U20">
            <v>2708911</v>
          </cell>
          <cell r="V20">
            <v>0</v>
          </cell>
          <cell r="W20">
            <v>98582030</v>
          </cell>
          <cell r="X20">
            <v>527666</v>
          </cell>
          <cell r="Y20">
            <v>1153591</v>
          </cell>
          <cell r="Z20">
            <v>1681257</v>
          </cell>
          <cell r="AA20">
            <v>435888</v>
          </cell>
          <cell r="AB20">
            <v>816654</v>
          </cell>
          <cell r="AC20">
            <v>1252542</v>
          </cell>
          <cell r="AD20">
            <v>0</v>
          </cell>
          <cell r="AE20">
            <v>56494</v>
          </cell>
          <cell r="AF20">
            <v>56494</v>
          </cell>
          <cell r="AG20">
            <v>0</v>
          </cell>
          <cell r="AH20">
            <v>5946</v>
          </cell>
          <cell r="AI20">
            <v>5946</v>
          </cell>
          <cell r="AJ20">
            <v>4527150</v>
          </cell>
          <cell r="AK20">
            <v>17760328</v>
          </cell>
          <cell r="AL20">
            <v>22287478</v>
          </cell>
          <cell r="AM20">
            <v>2537284</v>
          </cell>
          <cell r="AN20">
            <v>6209728</v>
          </cell>
          <cell r="AO20">
            <v>8747012</v>
          </cell>
          <cell r="AP20">
            <v>0</v>
          </cell>
          <cell r="AQ20">
            <v>8535</v>
          </cell>
          <cell r="AR20">
            <v>8535</v>
          </cell>
          <cell r="AS20">
            <v>0</v>
          </cell>
          <cell r="AT20">
            <v>2858</v>
          </cell>
          <cell r="AU20">
            <v>2858</v>
          </cell>
          <cell r="AV20">
            <v>111892</v>
          </cell>
          <cell r="AW20">
            <v>799331</v>
          </cell>
          <cell r="AX20">
            <v>911223</v>
          </cell>
          <cell r="AY20">
            <v>6073</v>
          </cell>
          <cell r="AZ20">
            <v>178560</v>
          </cell>
          <cell r="BA20">
            <v>184633</v>
          </cell>
          <cell r="BB20">
            <v>14488893</v>
          </cell>
          <cell r="BC20">
            <v>59148150</v>
          </cell>
          <cell r="BD20">
            <v>73637043</v>
          </cell>
          <cell r="BE20">
            <v>7199152</v>
          </cell>
          <cell r="BF20">
            <v>27261752</v>
          </cell>
          <cell r="BG20">
            <v>34460904</v>
          </cell>
          <cell r="BH20">
            <v>19655601</v>
          </cell>
          <cell r="BI20">
            <v>78926429</v>
          </cell>
          <cell r="BJ20">
            <v>98582030</v>
          </cell>
          <cell r="BK20">
            <v>10178397</v>
          </cell>
          <cell r="BL20">
            <v>34475498</v>
          </cell>
          <cell r="BM20">
            <v>44653895</v>
          </cell>
          <cell r="BN20">
            <v>294051</v>
          </cell>
          <cell r="BO20">
            <v>1563177</v>
          </cell>
          <cell r="BP20">
            <v>1857228</v>
          </cell>
          <cell r="BQ20">
            <v>0</v>
          </cell>
          <cell r="BR20">
            <v>0</v>
          </cell>
          <cell r="BS20">
            <v>0</v>
          </cell>
          <cell r="BT20">
            <v>0</v>
          </cell>
          <cell r="BU20">
            <v>0</v>
          </cell>
          <cell r="BV20">
            <v>0</v>
          </cell>
          <cell r="BW20">
            <v>0</v>
          </cell>
          <cell r="BX20">
            <v>0</v>
          </cell>
          <cell r="CD20">
            <v>0</v>
          </cell>
          <cell r="CF20">
            <v>0</v>
          </cell>
          <cell r="CG20">
            <v>707942.72</v>
          </cell>
          <cell r="CH20">
            <v>1133891.44</v>
          </cell>
          <cell r="CI20">
            <v>1841834.16</v>
          </cell>
          <cell r="CJ20">
            <v>393659.44</v>
          </cell>
          <cell r="CK20">
            <v>385938.39</v>
          </cell>
          <cell r="CL20">
            <v>779597.83000000007</v>
          </cell>
        </row>
        <row r="21">
          <cell r="D21">
            <v>1366446767</v>
          </cell>
          <cell r="E21">
            <v>501331</v>
          </cell>
          <cell r="F21" t="str">
            <v>CAH</v>
          </cell>
          <cell r="G21" t="str">
            <v>20191107</v>
          </cell>
          <cell r="H21" t="str">
            <v>Pullman Regional Hospital</v>
          </cell>
          <cell r="I21" t="str">
            <v>CAH</v>
          </cell>
          <cell r="J21">
            <v>43465</v>
          </cell>
          <cell r="K21">
            <v>63</v>
          </cell>
          <cell r="L21">
            <v>82</v>
          </cell>
          <cell r="M21">
            <v>671</v>
          </cell>
          <cell r="N21">
            <v>0</v>
          </cell>
          <cell r="O21">
            <v>3085</v>
          </cell>
          <cell r="P21">
            <v>3901</v>
          </cell>
          <cell r="Q21">
            <v>116</v>
          </cell>
          <cell r="R21">
            <v>4017</v>
          </cell>
          <cell r="S21">
            <v>123364438</v>
          </cell>
          <cell r="T21">
            <v>998328</v>
          </cell>
          <cell r="U21">
            <v>314476</v>
          </cell>
          <cell r="V21">
            <v>5800419</v>
          </cell>
          <cell r="W21">
            <v>116251215</v>
          </cell>
          <cell r="X21">
            <v>17887</v>
          </cell>
          <cell r="Y21">
            <v>272789</v>
          </cell>
          <cell r="Z21">
            <v>290676</v>
          </cell>
          <cell r="AA21">
            <v>11731</v>
          </cell>
          <cell r="AB21">
            <v>90554</v>
          </cell>
          <cell r="AC21">
            <v>102285</v>
          </cell>
          <cell r="AD21">
            <v>264366</v>
          </cell>
          <cell r="AE21">
            <v>1187927</v>
          </cell>
          <cell r="AF21">
            <v>1452293</v>
          </cell>
          <cell r="AG21">
            <v>133380</v>
          </cell>
          <cell r="AH21">
            <v>360997</v>
          </cell>
          <cell r="AI21">
            <v>494377</v>
          </cell>
          <cell r="AJ21">
            <v>2533337</v>
          </cell>
          <cell r="AK21">
            <v>8780572</v>
          </cell>
          <cell r="AL21">
            <v>11313909</v>
          </cell>
          <cell r="AM21">
            <v>1987010</v>
          </cell>
          <cell r="AN21">
            <v>3868257</v>
          </cell>
          <cell r="AO21">
            <v>5855267</v>
          </cell>
          <cell r="AP21">
            <v>0</v>
          </cell>
          <cell r="AQ21">
            <v>0</v>
          </cell>
          <cell r="AR21">
            <v>0</v>
          </cell>
          <cell r="AS21">
            <v>0</v>
          </cell>
          <cell r="AT21">
            <v>0</v>
          </cell>
          <cell r="AU21">
            <v>0</v>
          </cell>
          <cell r="AV21">
            <v>671353</v>
          </cell>
          <cell r="AW21">
            <v>1131919</v>
          </cell>
          <cell r="AX21">
            <v>1803272</v>
          </cell>
          <cell r="AY21">
            <v>62978</v>
          </cell>
          <cell r="AZ21">
            <v>349379</v>
          </cell>
          <cell r="BA21">
            <v>412357</v>
          </cell>
          <cell r="BB21">
            <v>26612593</v>
          </cell>
          <cell r="BC21">
            <v>74778472</v>
          </cell>
          <cell r="BD21">
            <v>101391065</v>
          </cell>
          <cell r="BE21">
            <v>17312602</v>
          </cell>
          <cell r="BF21">
            <v>40959888</v>
          </cell>
          <cell r="BG21">
            <v>58272490</v>
          </cell>
          <cell r="BH21">
            <v>30099536</v>
          </cell>
          <cell r="BI21">
            <v>86151679</v>
          </cell>
          <cell r="BJ21">
            <v>116251215</v>
          </cell>
          <cell r="BK21">
            <v>19507701</v>
          </cell>
          <cell r="BL21">
            <v>45629075</v>
          </cell>
          <cell r="BM21">
            <v>65136776</v>
          </cell>
          <cell r="BN21">
            <v>301994</v>
          </cell>
          <cell r="BO21">
            <v>803728</v>
          </cell>
          <cell r="BP21">
            <v>1105722</v>
          </cell>
          <cell r="BQ21">
            <v>0</v>
          </cell>
          <cell r="BR21">
            <v>0</v>
          </cell>
          <cell r="BS21">
            <v>0</v>
          </cell>
          <cell r="BT21">
            <v>0</v>
          </cell>
          <cell r="BU21">
            <v>0</v>
          </cell>
          <cell r="BV21">
            <v>0</v>
          </cell>
          <cell r="BW21">
            <v>0</v>
          </cell>
          <cell r="BX21">
            <v>0</v>
          </cell>
          <cell r="CD21">
            <v>0</v>
          </cell>
          <cell r="CF21">
            <v>0</v>
          </cell>
          <cell r="CG21">
            <v>303031.11</v>
          </cell>
          <cell r="CH21">
            <v>348159.26</v>
          </cell>
          <cell r="CI21">
            <v>651190.37</v>
          </cell>
          <cell r="CJ21">
            <v>268846</v>
          </cell>
          <cell r="CK21">
            <v>177728.88</v>
          </cell>
          <cell r="CL21">
            <v>446574.88</v>
          </cell>
        </row>
        <row r="22">
          <cell r="D22">
            <v>1073674040</v>
          </cell>
          <cell r="E22">
            <v>501335</v>
          </cell>
          <cell r="F22" t="str">
            <v>CAH</v>
          </cell>
          <cell r="G22" t="str">
            <v>20191108</v>
          </cell>
          <cell r="H22" t="str">
            <v>St. Elizabeth Hospital- Enumclaw</v>
          </cell>
          <cell r="I22" t="str">
            <v>CAH</v>
          </cell>
          <cell r="J22">
            <v>43281</v>
          </cell>
          <cell r="K22">
            <v>140</v>
          </cell>
          <cell r="L22">
            <v>0</v>
          </cell>
          <cell r="M22">
            <v>1262</v>
          </cell>
          <cell r="N22">
            <v>0</v>
          </cell>
          <cell r="O22">
            <v>3707</v>
          </cell>
          <cell r="P22">
            <v>5109</v>
          </cell>
          <cell r="Q22">
            <v>614</v>
          </cell>
          <cell r="R22">
            <v>5723</v>
          </cell>
          <cell r="S22">
            <v>212643840</v>
          </cell>
          <cell r="T22">
            <v>4040161</v>
          </cell>
          <cell r="U22">
            <v>1957253</v>
          </cell>
          <cell r="V22">
            <v>0</v>
          </cell>
          <cell r="W22">
            <v>206646426</v>
          </cell>
          <cell r="X22">
            <v>0</v>
          </cell>
          <cell r="Y22">
            <v>0</v>
          </cell>
          <cell r="Z22">
            <v>0</v>
          </cell>
          <cell r="AA22">
            <v>0</v>
          </cell>
          <cell r="AB22">
            <v>0</v>
          </cell>
          <cell r="AC22">
            <v>0</v>
          </cell>
          <cell r="AD22">
            <v>0</v>
          </cell>
          <cell r="AE22">
            <v>70024</v>
          </cell>
          <cell r="AF22">
            <v>70024</v>
          </cell>
          <cell r="AG22">
            <v>0</v>
          </cell>
          <cell r="AH22">
            <v>2788</v>
          </cell>
          <cell r="AI22">
            <v>2788</v>
          </cell>
          <cell r="AJ22">
            <v>13002780</v>
          </cell>
          <cell r="AK22">
            <v>24515977</v>
          </cell>
          <cell r="AL22">
            <v>37518757</v>
          </cell>
          <cell r="AM22">
            <v>3880160</v>
          </cell>
          <cell r="AN22">
            <v>5011157</v>
          </cell>
          <cell r="AO22">
            <v>8891317</v>
          </cell>
          <cell r="AP22">
            <v>0</v>
          </cell>
          <cell r="AQ22">
            <v>0</v>
          </cell>
          <cell r="AR22">
            <v>0</v>
          </cell>
          <cell r="AS22">
            <v>0</v>
          </cell>
          <cell r="AT22">
            <v>0</v>
          </cell>
          <cell r="AU22">
            <v>0</v>
          </cell>
          <cell r="AV22">
            <v>908945</v>
          </cell>
          <cell r="AW22">
            <v>2142631</v>
          </cell>
          <cell r="AX22">
            <v>3051576</v>
          </cell>
          <cell r="AY22">
            <v>14704</v>
          </cell>
          <cell r="AZ22">
            <v>117500</v>
          </cell>
          <cell r="BA22">
            <v>132204</v>
          </cell>
          <cell r="BB22">
            <v>50221744</v>
          </cell>
          <cell r="BC22">
            <v>115784325</v>
          </cell>
          <cell r="BD22">
            <v>166006069</v>
          </cell>
          <cell r="BE22">
            <v>18285114</v>
          </cell>
          <cell r="BF22">
            <v>30563621</v>
          </cell>
          <cell r="BG22">
            <v>48848735</v>
          </cell>
          <cell r="BH22">
            <v>64133469</v>
          </cell>
          <cell r="BI22">
            <v>142512957</v>
          </cell>
          <cell r="BJ22">
            <v>206646426</v>
          </cell>
          <cell r="BK22">
            <v>22179978</v>
          </cell>
          <cell r="BL22">
            <v>35695066</v>
          </cell>
          <cell r="BM22">
            <v>57875044</v>
          </cell>
          <cell r="BN22">
            <v>625852</v>
          </cell>
          <cell r="BO22">
            <v>1454601</v>
          </cell>
          <cell r="BP22">
            <v>2080453</v>
          </cell>
          <cell r="BQ22">
            <v>0</v>
          </cell>
          <cell r="BR22">
            <v>0</v>
          </cell>
          <cell r="BS22">
            <v>0</v>
          </cell>
          <cell r="BT22">
            <v>0</v>
          </cell>
          <cell r="BU22">
            <v>0</v>
          </cell>
          <cell r="BV22">
            <v>0</v>
          </cell>
          <cell r="BW22">
            <v>0</v>
          </cell>
          <cell r="BX22">
            <v>0</v>
          </cell>
          <cell r="CD22">
            <v>0</v>
          </cell>
          <cell r="CF22">
            <v>0</v>
          </cell>
          <cell r="CG22">
            <v>1415202.4</v>
          </cell>
          <cell r="CH22">
            <v>2179496.19</v>
          </cell>
          <cell r="CI22">
            <v>3594698.59</v>
          </cell>
          <cell r="CJ22">
            <v>451564.28</v>
          </cell>
          <cell r="CK22">
            <v>430694.16</v>
          </cell>
          <cell r="CL22">
            <v>882258.44</v>
          </cell>
        </row>
        <row r="23">
          <cell r="D23">
            <v>1740211028</v>
          </cell>
          <cell r="E23">
            <v>501304</v>
          </cell>
          <cell r="F23" t="str">
            <v>CAH</v>
          </cell>
          <cell r="G23" t="str">
            <v>20191108</v>
          </cell>
          <cell r="H23" t="str">
            <v>Summit Pacific Medical Center</v>
          </cell>
          <cell r="I23" t="str">
            <v>CAH</v>
          </cell>
          <cell r="J23">
            <v>43465</v>
          </cell>
          <cell r="K23">
            <v>2</v>
          </cell>
          <cell r="L23">
            <v>0</v>
          </cell>
          <cell r="M23">
            <v>114</v>
          </cell>
          <cell r="N23">
            <v>0</v>
          </cell>
          <cell r="O23">
            <v>735</v>
          </cell>
          <cell r="P23">
            <v>851</v>
          </cell>
          <cell r="Q23">
            <v>0</v>
          </cell>
          <cell r="R23">
            <v>851</v>
          </cell>
          <cell r="S23">
            <v>86001615</v>
          </cell>
          <cell r="T23">
            <v>5526200</v>
          </cell>
          <cell r="U23">
            <v>2000901</v>
          </cell>
          <cell r="V23">
            <v>11697203</v>
          </cell>
          <cell r="W23">
            <v>66777311</v>
          </cell>
          <cell r="X23">
            <v>0</v>
          </cell>
          <cell r="Y23">
            <v>0</v>
          </cell>
          <cell r="Z23">
            <v>0</v>
          </cell>
          <cell r="AA23">
            <v>0</v>
          </cell>
          <cell r="AB23">
            <v>0</v>
          </cell>
          <cell r="AC23">
            <v>0</v>
          </cell>
          <cell r="AD23">
            <v>0</v>
          </cell>
          <cell r="AE23">
            <v>0</v>
          </cell>
          <cell r="AF23">
            <v>0</v>
          </cell>
          <cell r="AG23">
            <v>0</v>
          </cell>
          <cell r="AH23">
            <v>0</v>
          </cell>
          <cell r="AI23">
            <v>0</v>
          </cell>
          <cell r="AJ23">
            <v>1645496</v>
          </cell>
          <cell r="AK23">
            <v>17047227</v>
          </cell>
          <cell r="AL23">
            <v>18692723</v>
          </cell>
          <cell r="AM23">
            <v>550266</v>
          </cell>
          <cell r="AN23">
            <v>4711333</v>
          </cell>
          <cell r="AO23">
            <v>5261599</v>
          </cell>
          <cell r="AP23">
            <v>0</v>
          </cell>
          <cell r="AQ23">
            <v>58405</v>
          </cell>
          <cell r="AR23">
            <v>58405</v>
          </cell>
          <cell r="AS23">
            <v>0</v>
          </cell>
          <cell r="AT23">
            <v>10000</v>
          </cell>
          <cell r="AU23">
            <v>10000</v>
          </cell>
          <cell r="AV23">
            <v>192797</v>
          </cell>
          <cell r="AW23">
            <v>1898697</v>
          </cell>
          <cell r="AX23">
            <v>2091494</v>
          </cell>
          <cell r="AY23">
            <v>1422</v>
          </cell>
          <cell r="AZ23">
            <v>144700</v>
          </cell>
          <cell r="BA23">
            <v>146122</v>
          </cell>
          <cell r="BB23">
            <v>9583461</v>
          </cell>
          <cell r="BC23">
            <v>36351228</v>
          </cell>
          <cell r="BD23">
            <v>45934689</v>
          </cell>
          <cell r="BE23">
            <v>4510486</v>
          </cell>
          <cell r="BF23">
            <v>15577766</v>
          </cell>
          <cell r="BG23">
            <v>20088252</v>
          </cell>
          <cell r="BH23">
            <v>11421754</v>
          </cell>
          <cell r="BI23">
            <v>55355557</v>
          </cell>
          <cell r="BJ23">
            <v>66777311</v>
          </cell>
          <cell r="BK23">
            <v>5062174</v>
          </cell>
          <cell r="BL23">
            <v>20443799</v>
          </cell>
          <cell r="BM23">
            <v>25505973</v>
          </cell>
          <cell r="BN23">
            <v>87957</v>
          </cell>
          <cell r="BO23">
            <v>575893</v>
          </cell>
          <cell r="BP23">
            <v>663850</v>
          </cell>
          <cell r="BQ23">
            <v>0</v>
          </cell>
          <cell r="BR23">
            <v>0</v>
          </cell>
          <cell r="BS23">
            <v>0</v>
          </cell>
          <cell r="BT23">
            <v>0</v>
          </cell>
          <cell r="BU23">
            <v>0</v>
          </cell>
          <cell r="BV23">
            <v>0</v>
          </cell>
          <cell r="BW23">
            <v>0</v>
          </cell>
          <cell r="BX23">
            <v>0</v>
          </cell>
          <cell r="CD23">
            <v>0</v>
          </cell>
          <cell r="CF23">
            <v>0</v>
          </cell>
          <cell r="CG23">
            <v>22235.040000000001</v>
          </cell>
          <cell r="CH23">
            <v>1350844.49</v>
          </cell>
          <cell r="CI23">
            <v>1373079.53</v>
          </cell>
          <cell r="CJ23">
            <v>10349.75</v>
          </cell>
          <cell r="CK23">
            <v>379580.88</v>
          </cell>
          <cell r="CL23">
            <v>389930.63</v>
          </cell>
        </row>
        <row r="24">
          <cell r="D24">
            <v>1760485221</v>
          </cell>
          <cell r="E24">
            <v>501332</v>
          </cell>
          <cell r="F24" t="str">
            <v>CAH</v>
          </cell>
          <cell r="G24" t="str">
            <v>20191108</v>
          </cell>
          <cell r="H24" t="str">
            <v>Tri-State Memorial Hospital</v>
          </cell>
          <cell r="I24" t="str">
            <v>CAH</v>
          </cell>
          <cell r="J24">
            <v>43465</v>
          </cell>
          <cell r="K24">
            <v>19</v>
          </cell>
          <cell r="L24">
            <v>72</v>
          </cell>
          <cell r="M24">
            <v>314</v>
          </cell>
          <cell r="N24">
            <v>0</v>
          </cell>
          <cell r="O24">
            <v>3880</v>
          </cell>
          <cell r="P24">
            <v>4285</v>
          </cell>
          <cell r="Q24">
            <v>0</v>
          </cell>
          <cell r="R24">
            <v>4285</v>
          </cell>
          <cell r="S24">
            <v>168271926</v>
          </cell>
          <cell r="T24">
            <v>9026739</v>
          </cell>
          <cell r="U24">
            <v>388337</v>
          </cell>
          <cell r="V24">
            <v>45787118</v>
          </cell>
          <cell r="W24">
            <v>113069732</v>
          </cell>
          <cell r="X24">
            <v>0</v>
          </cell>
          <cell r="Y24">
            <v>0</v>
          </cell>
          <cell r="Z24">
            <v>0</v>
          </cell>
          <cell r="AA24">
            <v>0</v>
          </cell>
          <cell r="AB24">
            <v>0</v>
          </cell>
          <cell r="AC24">
            <v>0</v>
          </cell>
          <cell r="AD24">
            <v>1079225</v>
          </cell>
          <cell r="AE24">
            <v>2821331</v>
          </cell>
          <cell r="AF24">
            <v>3900556</v>
          </cell>
          <cell r="AG24">
            <v>432877</v>
          </cell>
          <cell r="AH24">
            <v>1131636</v>
          </cell>
          <cell r="AI24">
            <v>1564513</v>
          </cell>
          <cell r="AJ24">
            <v>1781840</v>
          </cell>
          <cell r="AK24">
            <v>10513614</v>
          </cell>
          <cell r="AL24">
            <v>12295454</v>
          </cell>
          <cell r="AM24">
            <v>714696</v>
          </cell>
          <cell r="AN24">
            <v>4217011</v>
          </cell>
          <cell r="AO24">
            <v>4931707</v>
          </cell>
          <cell r="AP24">
            <v>0</v>
          </cell>
          <cell r="AQ24">
            <v>0</v>
          </cell>
          <cell r="AR24">
            <v>0</v>
          </cell>
          <cell r="AS24">
            <v>0</v>
          </cell>
          <cell r="AT24">
            <v>0</v>
          </cell>
          <cell r="AU24">
            <v>0</v>
          </cell>
          <cell r="AV24">
            <v>431004</v>
          </cell>
          <cell r="AW24">
            <v>2038635</v>
          </cell>
          <cell r="AX24">
            <v>2469639</v>
          </cell>
          <cell r="AY24">
            <v>107751</v>
          </cell>
          <cell r="AZ24">
            <v>509659</v>
          </cell>
          <cell r="BA24">
            <v>617410</v>
          </cell>
          <cell r="BB24">
            <v>31958200</v>
          </cell>
          <cell r="BC24">
            <v>62445883</v>
          </cell>
          <cell r="BD24">
            <v>94404083</v>
          </cell>
          <cell r="BE24">
            <v>16789289</v>
          </cell>
          <cell r="BF24">
            <v>33977477</v>
          </cell>
          <cell r="BG24">
            <v>50766766</v>
          </cell>
          <cell r="BH24">
            <v>35250269</v>
          </cell>
          <cell r="BI24">
            <v>77819463</v>
          </cell>
          <cell r="BJ24">
            <v>113069732</v>
          </cell>
          <cell r="BK24">
            <v>18044613</v>
          </cell>
          <cell r="BL24">
            <v>39835783</v>
          </cell>
          <cell r="BM24">
            <v>57880396</v>
          </cell>
          <cell r="BN24">
            <v>395032</v>
          </cell>
          <cell r="BO24">
            <v>1802529</v>
          </cell>
          <cell r="BP24">
            <v>2197561</v>
          </cell>
          <cell r="BQ24">
            <v>0</v>
          </cell>
          <cell r="BR24">
            <v>0</v>
          </cell>
          <cell r="BS24">
            <v>0</v>
          </cell>
          <cell r="BT24">
            <v>0</v>
          </cell>
          <cell r="BU24">
            <v>0</v>
          </cell>
          <cell r="BV24">
            <v>0</v>
          </cell>
          <cell r="BW24">
            <v>0</v>
          </cell>
          <cell r="BX24">
            <v>0</v>
          </cell>
          <cell r="CD24">
            <v>0</v>
          </cell>
          <cell r="CF24">
            <v>0</v>
          </cell>
          <cell r="CG24">
            <v>79625.259999999995</v>
          </cell>
          <cell r="CH24">
            <v>232209.36</v>
          </cell>
          <cell r="CI24">
            <v>311834.62</v>
          </cell>
          <cell r="CJ24">
            <v>61296.29</v>
          </cell>
          <cell r="CK24">
            <v>104162.17</v>
          </cell>
          <cell r="CL24">
            <v>165458.46</v>
          </cell>
        </row>
        <row r="25">
          <cell r="D25">
            <v>1710927231</v>
          </cell>
          <cell r="E25">
            <v>501339</v>
          </cell>
          <cell r="F25" t="str">
            <v>CAH</v>
          </cell>
          <cell r="G25">
            <v>20181031</v>
          </cell>
          <cell r="H25" t="str">
            <v>Whidbey Island Public Hospital District</v>
          </cell>
          <cell r="I25" t="str">
            <v>CAH</v>
          </cell>
          <cell r="J25">
            <v>43465</v>
          </cell>
          <cell r="K25">
            <v>26</v>
          </cell>
          <cell r="L25">
            <v>0</v>
          </cell>
          <cell r="M25">
            <v>1098</v>
          </cell>
          <cell r="N25">
            <v>0</v>
          </cell>
          <cell r="O25">
            <v>4900</v>
          </cell>
          <cell r="P25">
            <v>6024</v>
          </cell>
          <cell r="Q25">
            <v>0</v>
          </cell>
          <cell r="R25">
            <v>6024</v>
          </cell>
          <cell r="S25">
            <v>257050728</v>
          </cell>
          <cell r="T25">
            <v>1344496</v>
          </cell>
          <cell r="U25">
            <v>0</v>
          </cell>
          <cell r="V25">
            <v>8588599</v>
          </cell>
          <cell r="W25">
            <v>247117633</v>
          </cell>
          <cell r="X25">
            <v>5852130</v>
          </cell>
          <cell r="Y25">
            <v>10853116</v>
          </cell>
          <cell r="Z25">
            <v>16705246</v>
          </cell>
          <cell r="AA25">
            <v>2490809</v>
          </cell>
          <cell r="AB25">
            <v>2385559</v>
          </cell>
          <cell r="AC25">
            <v>4876368</v>
          </cell>
          <cell r="AD25">
            <v>0</v>
          </cell>
          <cell r="AE25">
            <v>0</v>
          </cell>
          <cell r="AF25">
            <v>0</v>
          </cell>
          <cell r="AG25">
            <v>0</v>
          </cell>
          <cell r="AH25">
            <v>0</v>
          </cell>
          <cell r="AI25">
            <v>0</v>
          </cell>
          <cell r="AJ25">
            <v>6278413</v>
          </cell>
          <cell r="AK25">
            <v>24967240</v>
          </cell>
          <cell r="AL25">
            <v>31245653</v>
          </cell>
          <cell r="AM25">
            <v>2728859</v>
          </cell>
          <cell r="AN25">
            <v>5709600</v>
          </cell>
          <cell r="AO25">
            <v>8438459</v>
          </cell>
          <cell r="AP25">
            <v>0</v>
          </cell>
          <cell r="AQ25">
            <v>0</v>
          </cell>
          <cell r="AR25">
            <v>0</v>
          </cell>
          <cell r="AS25">
            <v>0</v>
          </cell>
          <cell r="AT25">
            <v>0</v>
          </cell>
          <cell r="AU25">
            <v>0</v>
          </cell>
          <cell r="AV25">
            <v>113154</v>
          </cell>
          <cell r="AW25">
            <v>1733912</v>
          </cell>
          <cell r="AX25">
            <v>1847066</v>
          </cell>
          <cell r="AY25">
            <v>25</v>
          </cell>
          <cell r="AZ25">
            <v>199962</v>
          </cell>
          <cell r="BA25">
            <v>199987</v>
          </cell>
          <cell r="BB25">
            <v>36089342</v>
          </cell>
          <cell r="BC25">
            <v>161230327</v>
          </cell>
          <cell r="BD25">
            <v>197319669</v>
          </cell>
          <cell r="BE25">
            <v>16356697</v>
          </cell>
          <cell r="BF25">
            <v>53362091</v>
          </cell>
          <cell r="BG25">
            <v>69718788</v>
          </cell>
          <cell r="BH25">
            <v>48333039</v>
          </cell>
          <cell r="BI25">
            <v>198784595</v>
          </cell>
          <cell r="BJ25">
            <v>247117634</v>
          </cell>
          <cell r="BK25">
            <v>21576390</v>
          </cell>
          <cell r="BL25">
            <v>61657212</v>
          </cell>
          <cell r="BM25">
            <v>83233602</v>
          </cell>
          <cell r="BN25">
            <v>204716</v>
          </cell>
          <cell r="BO25">
            <v>1175437</v>
          </cell>
          <cell r="BP25">
            <v>1380153</v>
          </cell>
          <cell r="BQ25">
            <v>0</v>
          </cell>
          <cell r="BR25">
            <v>0</v>
          </cell>
          <cell r="BS25">
            <v>0</v>
          </cell>
          <cell r="BT25">
            <v>0</v>
          </cell>
          <cell r="BU25">
            <v>0</v>
          </cell>
          <cell r="BV25">
            <v>0</v>
          </cell>
          <cell r="BW25">
            <v>0</v>
          </cell>
          <cell r="BX25">
            <v>0</v>
          </cell>
          <cell r="CD25">
            <v>0</v>
          </cell>
          <cell r="CF25">
            <v>0</v>
          </cell>
          <cell r="CG25">
            <v>138645</v>
          </cell>
          <cell r="CH25">
            <v>467759</v>
          </cell>
          <cell r="CI25">
            <v>606404</v>
          </cell>
          <cell r="CJ25">
            <v>59270.91</v>
          </cell>
          <cell r="CK25">
            <v>125741.54</v>
          </cell>
          <cell r="CL25">
            <v>185012.45</v>
          </cell>
        </row>
        <row r="26">
          <cell r="D26">
            <v>1922009448</v>
          </cell>
          <cell r="E26">
            <v>501327</v>
          </cell>
          <cell r="F26" t="str">
            <v>CAH</v>
          </cell>
          <cell r="G26" t="str">
            <v>20191108</v>
          </cell>
          <cell r="H26" t="str">
            <v>Whitman Hospital and Medical Center</v>
          </cell>
          <cell r="I26" t="str">
            <v>CAH</v>
          </cell>
          <cell r="J26">
            <v>43465</v>
          </cell>
          <cell r="K26">
            <v>12</v>
          </cell>
          <cell r="L26">
            <v>0</v>
          </cell>
          <cell r="M26">
            <v>287</v>
          </cell>
          <cell r="N26">
            <v>0</v>
          </cell>
          <cell r="O26">
            <v>1670</v>
          </cell>
          <cell r="P26">
            <v>1969</v>
          </cell>
          <cell r="Q26">
            <v>0</v>
          </cell>
          <cell r="R26">
            <v>1969</v>
          </cell>
          <cell r="S26">
            <v>42983716</v>
          </cell>
          <cell r="T26">
            <v>3149008</v>
          </cell>
          <cell r="U26">
            <v>669339</v>
          </cell>
          <cell r="V26">
            <v>108283</v>
          </cell>
          <cell r="W26">
            <v>39057086</v>
          </cell>
          <cell r="X26">
            <v>0</v>
          </cell>
          <cell r="Y26">
            <v>0</v>
          </cell>
          <cell r="Z26">
            <v>0</v>
          </cell>
          <cell r="AA26">
            <v>0</v>
          </cell>
          <cell r="AB26">
            <v>0</v>
          </cell>
          <cell r="AC26">
            <v>0</v>
          </cell>
          <cell r="AD26">
            <v>21673</v>
          </cell>
          <cell r="AE26">
            <v>62939</v>
          </cell>
          <cell r="AF26">
            <v>84612</v>
          </cell>
          <cell r="AG26">
            <v>10950</v>
          </cell>
          <cell r="AH26">
            <v>16555</v>
          </cell>
          <cell r="AI26">
            <v>27505</v>
          </cell>
          <cell r="AJ26">
            <v>1619075</v>
          </cell>
          <cell r="AK26">
            <v>4009083</v>
          </cell>
          <cell r="AL26">
            <v>5628158</v>
          </cell>
          <cell r="AM26">
            <v>1246241</v>
          </cell>
          <cell r="AN26">
            <v>2116497</v>
          </cell>
          <cell r="AO26">
            <v>3362738</v>
          </cell>
          <cell r="AP26">
            <v>0</v>
          </cell>
          <cell r="AQ26">
            <v>0</v>
          </cell>
          <cell r="AR26">
            <v>0</v>
          </cell>
          <cell r="AS26">
            <v>0</v>
          </cell>
          <cell r="AT26">
            <v>0</v>
          </cell>
          <cell r="AU26">
            <v>0</v>
          </cell>
          <cell r="AV26">
            <v>30791</v>
          </cell>
          <cell r="AW26">
            <v>295943</v>
          </cell>
          <cell r="AX26">
            <v>326734</v>
          </cell>
          <cell r="AY26">
            <v>9238</v>
          </cell>
          <cell r="AZ26">
            <v>27235</v>
          </cell>
          <cell r="BA26">
            <v>36473</v>
          </cell>
          <cell r="BB26">
            <v>10918284</v>
          </cell>
          <cell r="BC26">
            <v>22099298</v>
          </cell>
          <cell r="BD26">
            <v>33017582</v>
          </cell>
          <cell r="BE26">
            <v>11633310</v>
          </cell>
          <cell r="BF26">
            <v>13163569</v>
          </cell>
          <cell r="BG26">
            <v>24796879</v>
          </cell>
          <cell r="BH26">
            <v>12589823</v>
          </cell>
          <cell r="BI26">
            <v>26467263</v>
          </cell>
          <cell r="BJ26">
            <v>39057086</v>
          </cell>
          <cell r="BK26">
            <v>12899739</v>
          </cell>
          <cell r="BL26">
            <v>15323856</v>
          </cell>
          <cell r="BM26">
            <v>28223595</v>
          </cell>
          <cell r="BN26">
            <v>29828</v>
          </cell>
          <cell r="BO26">
            <v>153862</v>
          </cell>
          <cell r="BP26">
            <v>183690</v>
          </cell>
          <cell r="BQ26">
            <v>0</v>
          </cell>
          <cell r="BR26">
            <v>0</v>
          </cell>
          <cell r="BS26">
            <v>0</v>
          </cell>
          <cell r="BT26">
            <v>0</v>
          </cell>
          <cell r="BU26">
            <v>0</v>
          </cell>
          <cell r="BV26">
            <v>0</v>
          </cell>
          <cell r="BW26">
            <v>0</v>
          </cell>
          <cell r="BX26">
            <v>0</v>
          </cell>
          <cell r="CD26">
            <v>0</v>
          </cell>
          <cell r="CF26">
            <v>0</v>
          </cell>
          <cell r="CG26">
            <v>68907.179999999993</v>
          </cell>
          <cell r="CH26">
            <v>92716.94</v>
          </cell>
          <cell r="CI26">
            <v>161624.12</v>
          </cell>
          <cell r="CJ26">
            <v>61155.27</v>
          </cell>
          <cell r="CK26">
            <v>53835.55</v>
          </cell>
          <cell r="CL26">
            <v>114990.82</v>
          </cell>
        </row>
        <row r="27">
          <cell r="R27">
            <v>0</v>
          </cell>
          <cell r="BT27">
            <v>0</v>
          </cell>
        </row>
        <row r="28">
          <cell r="D28">
            <v>1841258639</v>
          </cell>
          <cell r="E28">
            <v>500139</v>
          </cell>
          <cell r="G28" t="str">
            <v>20191108</v>
          </cell>
          <cell r="H28" t="str">
            <v>Capital Medical Center</v>
          </cell>
          <cell r="I28" t="str">
            <v>PPS</v>
          </cell>
          <cell r="J28">
            <v>43465</v>
          </cell>
          <cell r="K28">
            <v>302</v>
          </cell>
          <cell r="L28">
            <v>0</v>
          </cell>
          <cell r="M28">
            <v>2961</v>
          </cell>
          <cell r="N28">
            <v>0</v>
          </cell>
          <cell r="O28">
            <v>11784</v>
          </cell>
          <cell r="P28">
            <v>15047</v>
          </cell>
          <cell r="Q28">
            <v>0</v>
          </cell>
          <cell r="R28">
            <v>15047</v>
          </cell>
          <cell r="S28">
            <v>582992901</v>
          </cell>
          <cell r="T28">
            <v>24136439</v>
          </cell>
          <cell r="U28">
            <v>0</v>
          </cell>
          <cell r="V28">
            <v>0</v>
          </cell>
          <cell r="W28">
            <v>558856462</v>
          </cell>
          <cell r="X28">
            <v>0</v>
          </cell>
          <cell r="Y28">
            <v>0</v>
          </cell>
          <cell r="Z28">
            <v>0</v>
          </cell>
          <cell r="AA28">
            <v>0</v>
          </cell>
          <cell r="AB28">
            <v>0</v>
          </cell>
          <cell r="AC28">
            <v>0</v>
          </cell>
          <cell r="AD28">
            <v>0</v>
          </cell>
          <cell r="AE28">
            <v>0</v>
          </cell>
          <cell r="AF28">
            <v>0</v>
          </cell>
          <cell r="AG28">
            <v>0</v>
          </cell>
          <cell r="AH28">
            <v>0</v>
          </cell>
          <cell r="AI28">
            <v>0</v>
          </cell>
          <cell r="AJ28">
            <v>38083950</v>
          </cell>
          <cell r="AK28">
            <v>51436476</v>
          </cell>
          <cell r="AL28">
            <v>89520426</v>
          </cell>
          <cell r="AM28">
            <v>7213942</v>
          </cell>
          <cell r="AN28">
            <v>9638969</v>
          </cell>
          <cell r="AO28">
            <v>16852911</v>
          </cell>
          <cell r="AP28">
            <v>0</v>
          </cell>
          <cell r="AQ28">
            <v>0</v>
          </cell>
          <cell r="AR28">
            <v>0</v>
          </cell>
          <cell r="AS28">
            <v>0</v>
          </cell>
          <cell r="AT28">
            <v>0</v>
          </cell>
          <cell r="AU28">
            <v>0</v>
          </cell>
          <cell r="AV28">
            <v>1058485</v>
          </cell>
          <cell r="AW28">
            <v>3607650</v>
          </cell>
          <cell r="AX28">
            <v>4666135</v>
          </cell>
          <cell r="AY28">
            <v>14240</v>
          </cell>
          <cell r="AZ28">
            <v>103418</v>
          </cell>
          <cell r="BA28">
            <v>117658</v>
          </cell>
          <cell r="BB28">
            <v>232260497</v>
          </cell>
          <cell r="BC28">
            <v>232409404</v>
          </cell>
          <cell r="BD28">
            <v>464669901</v>
          </cell>
          <cell r="BE28">
            <v>47169259</v>
          </cell>
          <cell r="BF28">
            <v>47199501</v>
          </cell>
          <cell r="BG28">
            <v>94368760</v>
          </cell>
          <cell r="BH28">
            <v>271402932</v>
          </cell>
          <cell r="BI28">
            <v>287453530</v>
          </cell>
          <cell r="BJ28">
            <v>558856462</v>
          </cell>
          <cell r="BK28">
            <v>54397441</v>
          </cell>
          <cell r="BL28">
            <v>56941888</v>
          </cell>
          <cell r="BM28">
            <v>111339329</v>
          </cell>
          <cell r="BN28">
            <v>624092</v>
          </cell>
          <cell r="BO28">
            <v>782057</v>
          </cell>
          <cell r="BP28">
            <v>1406149</v>
          </cell>
          <cell r="BQ28">
            <v>-21764</v>
          </cell>
          <cell r="BR28">
            <v>0</v>
          </cell>
          <cell r="BS28">
            <v>0</v>
          </cell>
          <cell r="BT28">
            <v>-21764</v>
          </cell>
          <cell r="BU28">
            <v>0</v>
          </cell>
          <cell r="BV28">
            <v>0</v>
          </cell>
          <cell r="BW28">
            <v>0</v>
          </cell>
          <cell r="BX28">
            <v>0</v>
          </cell>
          <cell r="CD28">
            <v>0</v>
          </cell>
          <cell r="CF28">
            <v>0</v>
          </cell>
          <cell r="CG28">
            <v>3867275.92</v>
          </cell>
          <cell r="CH28">
            <v>2674307.0099999998</v>
          </cell>
          <cell r="CI28">
            <v>6541582.9299999997</v>
          </cell>
          <cell r="CJ28">
            <v>735774.28</v>
          </cell>
          <cell r="CK28">
            <v>217693.02</v>
          </cell>
          <cell r="CL28">
            <v>953467.3</v>
          </cell>
        </row>
        <row r="29">
          <cell r="D29">
            <v>1518912609</v>
          </cell>
          <cell r="E29">
            <v>500039</v>
          </cell>
          <cell r="G29" t="str">
            <v>20191108</v>
          </cell>
          <cell r="H29" t="str">
            <v>Franciscan Harrrison Medical Center</v>
          </cell>
          <cell r="I29" t="str">
            <v>PPS</v>
          </cell>
          <cell r="J29">
            <v>43281</v>
          </cell>
          <cell r="K29">
            <v>1815</v>
          </cell>
          <cell r="L29">
            <v>7</v>
          </cell>
          <cell r="M29">
            <v>11882</v>
          </cell>
          <cell r="N29">
            <v>0</v>
          </cell>
          <cell r="O29">
            <v>50236</v>
          </cell>
          <cell r="P29">
            <v>63940</v>
          </cell>
          <cell r="Q29">
            <v>0</v>
          </cell>
          <cell r="R29">
            <v>63940</v>
          </cell>
          <cell r="S29">
            <v>2118510699</v>
          </cell>
          <cell r="T29">
            <v>2856431</v>
          </cell>
          <cell r="U29">
            <v>0</v>
          </cell>
          <cell r="V29">
            <v>0</v>
          </cell>
          <cell r="W29">
            <v>2115654268</v>
          </cell>
          <cell r="X29">
            <v>0</v>
          </cell>
          <cell r="Y29">
            <v>0</v>
          </cell>
          <cell r="Z29">
            <v>0</v>
          </cell>
          <cell r="AA29">
            <v>0</v>
          </cell>
          <cell r="AB29">
            <v>0</v>
          </cell>
          <cell r="AC29">
            <v>0</v>
          </cell>
          <cell r="AD29">
            <v>73998</v>
          </cell>
          <cell r="AE29">
            <v>632512</v>
          </cell>
          <cell r="AF29">
            <v>706510</v>
          </cell>
          <cell r="AG29">
            <v>11235</v>
          </cell>
          <cell r="AH29">
            <v>28255</v>
          </cell>
          <cell r="AI29">
            <v>39490</v>
          </cell>
          <cell r="AJ29">
            <v>125350739</v>
          </cell>
          <cell r="AK29">
            <v>177718348</v>
          </cell>
          <cell r="AL29">
            <v>303069087</v>
          </cell>
          <cell r="AM29">
            <v>20102960</v>
          </cell>
          <cell r="AN29">
            <v>13749067</v>
          </cell>
          <cell r="AO29">
            <v>33852027</v>
          </cell>
          <cell r="AP29">
            <v>0</v>
          </cell>
          <cell r="AQ29">
            <v>0</v>
          </cell>
          <cell r="AR29">
            <v>0</v>
          </cell>
          <cell r="AS29">
            <v>0</v>
          </cell>
          <cell r="AT29">
            <v>0</v>
          </cell>
          <cell r="AU29">
            <v>0</v>
          </cell>
          <cell r="AV29">
            <v>6316987</v>
          </cell>
          <cell r="AW29">
            <v>14550136</v>
          </cell>
          <cell r="AX29">
            <v>20867123</v>
          </cell>
          <cell r="AY29">
            <v>203886</v>
          </cell>
          <cell r="AZ29">
            <v>533295</v>
          </cell>
          <cell r="BA29">
            <v>737181</v>
          </cell>
          <cell r="BB29">
            <v>807568982</v>
          </cell>
          <cell r="BC29">
            <v>983442566</v>
          </cell>
          <cell r="BD29">
            <v>1791011548</v>
          </cell>
          <cell r="BE29">
            <v>193914851</v>
          </cell>
          <cell r="BF29">
            <v>219312822</v>
          </cell>
          <cell r="BG29">
            <v>413227673</v>
          </cell>
          <cell r="BH29">
            <v>939310706</v>
          </cell>
          <cell r="BI29">
            <v>1176343562</v>
          </cell>
          <cell r="BJ29">
            <v>2115654268</v>
          </cell>
          <cell r="BK29">
            <v>214232932</v>
          </cell>
          <cell r="BL29">
            <v>233623439</v>
          </cell>
          <cell r="BM29">
            <v>447856371</v>
          </cell>
          <cell r="BN29">
            <v>5628697</v>
          </cell>
          <cell r="BO29">
            <v>8495835</v>
          </cell>
          <cell r="BP29">
            <v>14124532</v>
          </cell>
          <cell r="BQ29">
            <v>-189829</v>
          </cell>
          <cell r="BR29">
            <v>0</v>
          </cell>
          <cell r="BS29">
            <v>0</v>
          </cell>
          <cell r="BT29">
            <v>-189829</v>
          </cell>
          <cell r="BU29">
            <v>0</v>
          </cell>
          <cell r="BV29">
            <v>0</v>
          </cell>
          <cell r="BW29">
            <v>0</v>
          </cell>
          <cell r="BX29">
            <v>0</v>
          </cell>
          <cell r="CD29">
            <v>0</v>
          </cell>
          <cell r="CF29">
            <v>0</v>
          </cell>
          <cell r="CG29">
            <v>19354948.199999999</v>
          </cell>
          <cell r="CH29">
            <v>14501851.439999999</v>
          </cell>
          <cell r="CI29">
            <v>33856799.640000001</v>
          </cell>
          <cell r="CJ29">
            <v>3176079.45</v>
          </cell>
          <cell r="CK29">
            <v>1395784.84</v>
          </cell>
          <cell r="CL29">
            <v>4571864.29</v>
          </cell>
        </row>
        <row r="30">
          <cell r="D30">
            <v>1558333682</v>
          </cell>
          <cell r="E30">
            <v>500011</v>
          </cell>
          <cell r="G30" t="str">
            <v>20191108</v>
          </cell>
          <cell r="H30" t="str">
            <v>Franciscan Highline Medical Center</v>
          </cell>
          <cell r="I30" t="str">
            <v>PPS</v>
          </cell>
          <cell r="J30">
            <v>43281</v>
          </cell>
          <cell r="K30">
            <v>1200</v>
          </cell>
          <cell r="L30">
            <v>56</v>
          </cell>
          <cell r="M30">
            <v>8647</v>
          </cell>
          <cell r="N30">
            <v>5</v>
          </cell>
          <cell r="O30">
            <v>23291</v>
          </cell>
          <cell r="P30">
            <v>33199</v>
          </cell>
          <cell r="Q30">
            <v>0</v>
          </cell>
          <cell r="R30">
            <v>33199</v>
          </cell>
          <cell r="S30">
            <v>914363216</v>
          </cell>
          <cell r="T30">
            <v>84472</v>
          </cell>
          <cell r="U30">
            <v>0</v>
          </cell>
          <cell r="V30">
            <v>399355</v>
          </cell>
          <cell r="W30">
            <v>913879389</v>
          </cell>
          <cell r="X30">
            <v>0</v>
          </cell>
          <cell r="Y30">
            <v>0</v>
          </cell>
          <cell r="Z30">
            <v>0</v>
          </cell>
          <cell r="AA30">
            <v>0</v>
          </cell>
          <cell r="AB30">
            <v>0</v>
          </cell>
          <cell r="AC30">
            <v>0</v>
          </cell>
          <cell r="AD30">
            <v>877621</v>
          </cell>
          <cell r="AE30">
            <v>0</v>
          </cell>
          <cell r="AF30">
            <v>877621</v>
          </cell>
          <cell r="AG30">
            <v>45924</v>
          </cell>
          <cell r="AH30">
            <v>0</v>
          </cell>
          <cell r="AI30">
            <v>45924</v>
          </cell>
          <cell r="AJ30">
            <v>89156841</v>
          </cell>
          <cell r="AK30">
            <v>0</v>
          </cell>
          <cell r="AL30">
            <v>89156841</v>
          </cell>
          <cell r="AM30">
            <v>14467821</v>
          </cell>
          <cell r="AN30">
            <v>0</v>
          </cell>
          <cell r="AO30">
            <v>14467821</v>
          </cell>
          <cell r="AP30">
            <v>57462</v>
          </cell>
          <cell r="AQ30">
            <v>0</v>
          </cell>
          <cell r="AR30">
            <v>57462</v>
          </cell>
          <cell r="AS30">
            <v>2876</v>
          </cell>
          <cell r="AT30">
            <v>0</v>
          </cell>
          <cell r="AU30">
            <v>2876</v>
          </cell>
          <cell r="AV30">
            <v>10420499</v>
          </cell>
          <cell r="AW30">
            <v>0</v>
          </cell>
          <cell r="AX30">
            <v>10420499</v>
          </cell>
          <cell r="AY30">
            <v>108894</v>
          </cell>
          <cell r="AZ30">
            <v>0</v>
          </cell>
          <cell r="BA30">
            <v>108894</v>
          </cell>
          <cell r="BB30">
            <v>321863117</v>
          </cell>
          <cell r="BC30">
            <v>491503849</v>
          </cell>
          <cell r="BD30">
            <v>813366966</v>
          </cell>
          <cell r="BE30">
            <v>75840561</v>
          </cell>
          <cell r="BF30">
            <v>0</v>
          </cell>
          <cell r="BG30">
            <v>75840561</v>
          </cell>
          <cell r="BH30">
            <v>422375540</v>
          </cell>
          <cell r="BI30">
            <v>491503849</v>
          </cell>
          <cell r="BJ30">
            <v>913879389</v>
          </cell>
          <cell r="BK30">
            <v>90466076</v>
          </cell>
          <cell r="BL30">
            <v>0</v>
          </cell>
          <cell r="BM30">
            <v>90466076</v>
          </cell>
          <cell r="BN30">
            <v>9442296</v>
          </cell>
          <cell r="BO30">
            <v>9842247</v>
          </cell>
          <cell r="BP30">
            <v>19284543</v>
          </cell>
          <cell r="BQ30">
            <v>28991</v>
          </cell>
          <cell r="BR30">
            <v>0</v>
          </cell>
          <cell r="BS30">
            <v>0</v>
          </cell>
          <cell r="BT30">
            <v>28991</v>
          </cell>
          <cell r="BU30">
            <v>0</v>
          </cell>
          <cell r="BV30">
            <v>0</v>
          </cell>
          <cell r="BW30">
            <v>0</v>
          </cell>
          <cell r="BX30">
            <v>0</v>
          </cell>
          <cell r="CD30">
            <v>0</v>
          </cell>
          <cell r="CF30">
            <v>0</v>
          </cell>
          <cell r="CG30">
            <v>15289014.08</v>
          </cell>
          <cell r="CH30">
            <v>6845423.0599999996</v>
          </cell>
          <cell r="CI30">
            <v>22134437.140000001</v>
          </cell>
          <cell r="CJ30">
            <v>2395744.36</v>
          </cell>
          <cell r="CK30">
            <v>514955.83</v>
          </cell>
          <cell r="CL30">
            <v>2910700.19</v>
          </cell>
        </row>
        <row r="31">
          <cell r="D31">
            <v>1093713091</v>
          </cell>
          <cell r="E31">
            <v>500141</v>
          </cell>
          <cell r="G31" t="str">
            <v>20191108</v>
          </cell>
          <cell r="H31" t="str">
            <v>Franciscan St Francis Hospital</v>
          </cell>
          <cell r="I31" t="str">
            <v>PPS</v>
          </cell>
          <cell r="J31">
            <v>43281</v>
          </cell>
          <cell r="K31">
            <v>1299</v>
          </cell>
          <cell r="L31">
            <v>19</v>
          </cell>
          <cell r="M31">
            <v>8731</v>
          </cell>
          <cell r="N31">
            <v>39</v>
          </cell>
          <cell r="O31">
            <v>25380</v>
          </cell>
          <cell r="P31">
            <v>35468</v>
          </cell>
          <cell r="Q31">
            <v>375</v>
          </cell>
          <cell r="R31">
            <v>35843</v>
          </cell>
          <cell r="S31">
            <v>1193570913</v>
          </cell>
          <cell r="T31">
            <v>7071</v>
          </cell>
          <cell r="U31">
            <v>0</v>
          </cell>
          <cell r="V31">
            <v>0</v>
          </cell>
          <cell r="W31">
            <v>1193563842</v>
          </cell>
          <cell r="X31">
            <v>45081502</v>
          </cell>
          <cell r="Y31">
            <v>26369793</v>
          </cell>
          <cell r="Z31">
            <v>71451295</v>
          </cell>
          <cell r="AA31">
            <v>7435898</v>
          </cell>
          <cell r="AB31">
            <v>2721288</v>
          </cell>
          <cell r="AC31">
            <v>10157186</v>
          </cell>
          <cell r="AD31">
            <v>263483</v>
          </cell>
          <cell r="AE31">
            <v>666156</v>
          </cell>
          <cell r="AF31">
            <v>929639</v>
          </cell>
          <cell r="AG31">
            <v>22855</v>
          </cell>
          <cell r="AH31">
            <v>34739</v>
          </cell>
          <cell r="AI31">
            <v>57594</v>
          </cell>
          <cell r="AJ31">
            <v>101609710</v>
          </cell>
          <cell r="AK31">
            <v>145009810</v>
          </cell>
          <cell r="AL31">
            <v>246619520</v>
          </cell>
          <cell r="AM31">
            <v>15984903</v>
          </cell>
          <cell r="AN31">
            <v>10221585</v>
          </cell>
          <cell r="AO31">
            <v>26206488</v>
          </cell>
          <cell r="AP31">
            <v>396550</v>
          </cell>
          <cell r="AQ31">
            <v>0</v>
          </cell>
          <cell r="AR31">
            <v>396550</v>
          </cell>
          <cell r="AS31">
            <v>30026</v>
          </cell>
          <cell r="AT31">
            <v>0</v>
          </cell>
          <cell r="AU31">
            <v>30026</v>
          </cell>
          <cell r="AV31">
            <v>10984372</v>
          </cell>
          <cell r="AW31">
            <v>22942654</v>
          </cell>
          <cell r="AX31">
            <v>33927026</v>
          </cell>
          <cell r="AY31">
            <v>423780</v>
          </cell>
          <cell r="AZ31">
            <v>616670</v>
          </cell>
          <cell r="BA31">
            <v>1040450</v>
          </cell>
          <cell r="BB31">
            <v>389748710</v>
          </cell>
          <cell r="BC31">
            <v>450491102</v>
          </cell>
          <cell r="BD31">
            <v>840239812</v>
          </cell>
          <cell r="BE31">
            <v>97888007</v>
          </cell>
          <cell r="BF31">
            <v>89456459</v>
          </cell>
          <cell r="BG31">
            <v>187344466</v>
          </cell>
          <cell r="BH31">
            <v>548084327</v>
          </cell>
          <cell r="BI31">
            <v>645479515</v>
          </cell>
          <cell r="BJ31">
            <v>1193563842</v>
          </cell>
          <cell r="BK31">
            <v>121785469</v>
          </cell>
          <cell r="BL31">
            <v>103050741</v>
          </cell>
          <cell r="BM31">
            <v>224836210</v>
          </cell>
          <cell r="BN31">
            <v>9837846</v>
          </cell>
          <cell r="BO31">
            <v>12984743</v>
          </cell>
          <cell r="BP31">
            <v>22822589</v>
          </cell>
          <cell r="BQ31">
            <v>-84831</v>
          </cell>
          <cell r="BR31">
            <v>0</v>
          </cell>
          <cell r="BS31">
            <v>0</v>
          </cell>
          <cell r="BT31">
            <v>-84831</v>
          </cell>
          <cell r="BU31">
            <v>0</v>
          </cell>
          <cell r="BV31">
            <v>0</v>
          </cell>
          <cell r="BW31">
            <v>0</v>
          </cell>
          <cell r="BX31">
            <v>0</v>
          </cell>
          <cell r="CD31">
            <v>0</v>
          </cell>
          <cell r="CF31">
            <v>0</v>
          </cell>
          <cell r="CG31">
            <v>12682764.9</v>
          </cell>
          <cell r="CH31">
            <v>6350209.75</v>
          </cell>
          <cell r="CI31">
            <v>19032974.649999999</v>
          </cell>
          <cell r="CJ31">
            <v>2258129.66</v>
          </cell>
          <cell r="CK31">
            <v>512731.7</v>
          </cell>
          <cell r="CL31">
            <v>2770861.3600000003</v>
          </cell>
        </row>
        <row r="32">
          <cell r="D32">
            <v>1952309098</v>
          </cell>
          <cell r="E32">
            <v>500108</v>
          </cell>
          <cell r="G32" t="str">
            <v>20191108</v>
          </cell>
          <cell r="H32" t="str">
            <v>Franciscan St. Joseph Medical Center</v>
          </cell>
          <cell r="I32" t="str">
            <v>PPS</v>
          </cell>
          <cell r="J32">
            <v>43281</v>
          </cell>
          <cell r="K32">
            <v>4643</v>
          </cell>
          <cell r="L32">
            <v>35</v>
          </cell>
          <cell r="M32">
            <v>31872</v>
          </cell>
          <cell r="N32">
            <v>13</v>
          </cell>
          <cell r="O32">
            <v>83914</v>
          </cell>
          <cell r="P32">
            <v>120477</v>
          </cell>
          <cell r="Q32">
            <v>1178</v>
          </cell>
          <cell r="R32">
            <v>121655</v>
          </cell>
          <cell r="S32">
            <v>2830178356</v>
          </cell>
          <cell r="T32">
            <v>3932527</v>
          </cell>
          <cell r="U32">
            <v>0</v>
          </cell>
          <cell r="V32">
            <v>68882038</v>
          </cell>
          <cell r="W32">
            <v>2757363791</v>
          </cell>
          <cell r="X32">
            <v>0</v>
          </cell>
          <cell r="Y32">
            <v>0</v>
          </cell>
          <cell r="Z32">
            <v>0</v>
          </cell>
          <cell r="AA32">
            <v>0</v>
          </cell>
          <cell r="AB32">
            <v>0</v>
          </cell>
          <cell r="AC32">
            <v>0</v>
          </cell>
          <cell r="AD32">
            <v>332784</v>
          </cell>
          <cell r="AE32">
            <v>480474</v>
          </cell>
          <cell r="AF32">
            <v>813258</v>
          </cell>
          <cell r="AG32">
            <v>6422</v>
          </cell>
          <cell r="AH32">
            <v>20609</v>
          </cell>
          <cell r="AI32">
            <v>27031</v>
          </cell>
          <cell r="AJ32">
            <v>349008660</v>
          </cell>
          <cell r="AK32">
            <v>188760462</v>
          </cell>
          <cell r="AL32">
            <v>537769122</v>
          </cell>
          <cell r="AM32">
            <v>57984138</v>
          </cell>
          <cell r="AN32">
            <v>12892000</v>
          </cell>
          <cell r="AO32">
            <v>70876138</v>
          </cell>
          <cell r="AP32">
            <v>217233</v>
          </cell>
          <cell r="AQ32">
            <v>0</v>
          </cell>
          <cell r="AR32">
            <v>217233</v>
          </cell>
          <cell r="AS32">
            <v>0</v>
          </cell>
          <cell r="AT32">
            <v>0</v>
          </cell>
          <cell r="AU32">
            <v>0</v>
          </cell>
          <cell r="AV32">
            <v>12910150</v>
          </cell>
          <cell r="AW32">
            <v>23471335</v>
          </cell>
          <cell r="AX32">
            <v>36381485</v>
          </cell>
          <cell r="AY32">
            <v>231938</v>
          </cell>
          <cell r="AZ32">
            <v>655763</v>
          </cell>
          <cell r="BA32">
            <v>887701</v>
          </cell>
          <cell r="BB32">
            <v>1357617748</v>
          </cell>
          <cell r="BC32">
            <v>824564945</v>
          </cell>
          <cell r="BD32">
            <v>2182182693</v>
          </cell>
          <cell r="BE32">
            <v>325964365</v>
          </cell>
          <cell r="BF32">
            <v>158948727</v>
          </cell>
          <cell r="BG32">
            <v>484913092</v>
          </cell>
          <cell r="BH32">
            <v>1720086575</v>
          </cell>
          <cell r="BI32">
            <v>1037277216</v>
          </cell>
          <cell r="BJ32">
            <v>2757363791</v>
          </cell>
          <cell r="BK32">
            <v>384186863</v>
          </cell>
          <cell r="BL32">
            <v>172517099</v>
          </cell>
          <cell r="BM32">
            <v>556703962</v>
          </cell>
          <cell r="BN32">
            <v>17658279</v>
          </cell>
          <cell r="BO32">
            <v>14513437</v>
          </cell>
          <cell r="BP32">
            <v>32171716</v>
          </cell>
          <cell r="BQ32">
            <v>813286</v>
          </cell>
          <cell r="BR32">
            <v>0</v>
          </cell>
          <cell r="BS32">
            <v>0</v>
          </cell>
          <cell r="BT32">
            <v>813286</v>
          </cell>
          <cell r="BU32">
            <v>0</v>
          </cell>
          <cell r="BV32">
            <v>0</v>
          </cell>
          <cell r="BW32">
            <v>0</v>
          </cell>
          <cell r="BX32">
            <v>0</v>
          </cell>
          <cell r="CD32">
            <v>0</v>
          </cell>
          <cell r="CF32">
            <v>0</v>
          </cell>
          <cell r="CG32">
            <v>57823739.07</v>
          </cell>
          <cell r="CH32">
            <v>11633477.630000001</v>
          </cell>
          <cell r="CI32">
            <v>69457216.700000003</v>
          </cell>
          <cell r="CJ32">
            <v>11982437.57</v>
          </cell>
          <cell r="CK32">
            <v>930789.25</v>
          </cell>
          <cell r="CL32">
            <v>12913226.82</v>
          </cell>
        </row>
        <row r="33">
          <cell r="D33">
            <v>1154378859</v>
          </cell>
          <cell r="E33">
            <v>500031</v>
          </cell>
          <cell r="G33" t="str">
            <v>20191108</v>
          </cell>
          <cell r="H33" t="str">
            <v>Grays Harbor Community Hospital</v>
          </cell>
          <cell r="I33" t="str">
            <v>PPS</v>
          </cell>
          <cell r="J33">
            <v>43465</v>
          </cell>
          <cell r="K33">
            <v>1358</v>
          </cell>
          <cell r="L33">
            <v>0</v>
          </cell>
          <cell r="M33">
            <v>4014</v>
          </cell>
          <cell r="N33">
            <v>0</v>
          </cell>
          <cell r="O33">
            <v>9424</v>
          </cell>
          <cell r="P33">
            <v>14796</v>
          </cell>
          <cell r="Q33">
            <v>164</v>
          </cell>
          <cell r="R33">
            <v>14960</v>
          </cell>
          <cell r="S33">
            <v>358551023</v>
          </cell>
          <cell r="T33">
            <v>13179789</v>
          </cell>
          <cell r="U33">
            <v>0</v>
          </cell>
          <cell r="V33">
            <v>0</v>
          </cell>
          <cell r="W33">
            <v>345371234</v>
          </cell>
          <cell r="X33">
            <v>0</v>
          </cell>
          <cell r="Y33">
            <v>0</v>
          </cell>
          <cell r="Z33">
            <v>0</v>
          </cell>
          <cell r="AA33">
            <v>0</v>
          </cell>
          <cell r="AB33">
            <v>0</v>
          </cell>
          <cell r="AC33">
            <v>0</v>
          </cell>
          <cell r="AD33">
            <v>18187</v>
          </cell>
          <cell r="AE33">
            <v>222274</v>
          </cell>
          <cell r="AF33">
            <v>240461</v>
          </cell>
          <cell r="AG33">
            <v>436</v>
          </cell>
          <cell r="AH33">
            <v>2243</v>
          </cell>
          <cell r="AI33">
            <v>2679</v>
          </cell>
          <cell r="AJ33">
            <v>21410141</v>
          </cell>
          <cell r="AK33">
            <v>47301106</v>
          </cell>
          <cell r="AL33">
            <v>68711247</v>
          </cell>
          <cell r="AM33">
            <v>6807886</v>
          </cell>
          <cell r="AN33">
            <v>5700098</v>
          </cell>
          <cell r="AO33">
            <v>12507984</v>
          </cell>
          <cell r="AP33">
            <v>34224</v>
          </cell>
          <cell r="AQ33">
            <v>56528</v>
          </cell>
          <cell r="AR33">
            <v>90752</v>
          </cell>
          <cell r="AS33">
            <v>0</v>
          </cell>
          <cell r="AT33">
            <v>1929</v>
          </cell>
          <cell r="AU33">
            <v>1929</v>
          </cell>
          <cell r="AV33">
            <v>956648</v>
          </cell>
          <cell r="AW33">
            <v>4664171</v>
          </cell>
          <cell r="AX33">
            <v>5620819</v>
          </cell>
          <cell r="AY33">
            <v>76118</v>
          </cell>
          <cell r="AZ33">
            <v>362726</v>
          </cell>
          <cell r="BA33">
            <v>438844</v>
          </cell>
          <cell r="BB33">
            <v>92487228</v>
          </cell>
          <cell r="BC33">
            <v>178220727</v>
          </cell>
          <cell r="BD33">
            <v>270707955</v>
          </cell>
          <cell r="BE33">
            <v>27348655</v>
          </cell>
          <cell r="BF33">
            <v>34682875</v>
          </cell>
          <cell r="BG33">
            <v>62031530</v>
          </cell>
          <cell r="BH33">
            <v>114906428</v>
          </cell>
          <cell r="BI33">
            <v>230464806</v>
          </cell>
          <cell r="BJ33">
            <v>345371234</v>
          </cell>
          <cell r="BK33">
            <v>34233095</v>
          </cell>
          <cell r="BL33">
            <v>40749871</v>
          </cell>
          <cell r="BM33">
            <v>74982966</v>
          </cell>
          <cell r="BN33">
            <v>136689</v>
          </cell>
          <cell r="BO33">
            <v>582177</v>
          </cell>
          <cell r="BP33">
            <v>718866</v>
          </cell>
          <cell r="BQ33">
            <v>-78614</v>
          </cell>
          <cell r="BR33">
            <v>0</v>
          </cell>
          <cell r="BS33">
            <v>0</v>
          </cell>
          <cell r="BT33">
            <v>-78614</v>
          </cell>
          <cell r="BU33">
            <v>0</v>
          </cell>
          <cell r="BV33">
            <v>0</v>
          </cell>
          <cell r="BW33">
            <v>0</v>
          </cell>
          <cell r="BX33">
            <v>0</v>
          </cell>
          <cell r="CD33">
            <v>0</v>
          </cell>
          <cell r="CF33">
            <v>0</v>
          </cell>
          <cell r="CG33">
            <v>8941037.4600000009</v>
          </cell>
          <cell r="CH33">
            <v>5692706.4900000002</v>
          </cell>
          <cell r="CI33">
            <v>14633743.950000001</v>
          </cell>
          <cell r="CJ33">
            <v>3857982.67</v>
          </cell>
          <cell r="CK33">
            <v>614483.96</v>
          </cell>
          <cell r="CL33">
            <v>4472466.63</v>
          </cell>
        </row>
        <row r="34">
          <cell r="D34">
            <v>1972507580</v>
          </cell>
          <cell r="E34">
            <v>500058</v>
          </cell>
          <cell r="G34" t="str">
            <v>20191108</v>
          </cell>
          <cell r="H34" t="str">
            <v>Kadlec Regional Medical Center</v>
          </cell>
          <cell r="I34" t="str">
            <v>PPS</v>
          </cell>
          <cell r="J34">
            <v>43465</v>
          </cell>
          <cell r="K34">
            <v>4953</v>
          </cell>
          <cell r="L34">
            <v>2169</v>
          </cell>
          <cell r="M34">
            <v>16601</v>
          </cell>
          <cell r="N34">
            <v>0</v>
          </cell>
          <cell r="O34">
            <v>53531</v>
          </cell>
          <cell r="P34">
            <v>77254</v>
          </cell>
          <cell r="Q34">
            <v>2651</v>
          </cell>
          <cell r="R34">
            <v>79905</v>
          </cell>
          <cell r="S34">
            <v>1909301285</v>
          </cell>
          <cell r="T34">
            <v>244280606</v>
          </cell>
          <cell r="U34">
            <v>0</v>
          </cell>
          <cell r="V34">
            <v>1469483</v>
          </cell>
          <cell r="W34">
            <v>1663551196</v>
          </cell>
          <cell r="X34">
            <v>23968759</v>
          </cell>
          <cell r="Y34">
            <v>17147420</v>
          </cell>
          <cell r="Z34">
            <v>41116179</v>
          </cell>
          <cell r="AA34">
            <v>10150804</v>
          </cell>
          <cell r="AB34">
            <v>6640933</v>
          </cell>
          <cell r="AC34">
            <v>16791737</v>
          </cell>
          <cell r="AD34">
            <v>9969816</v>
          </cell>
          <cell r="AE34">
            <v>1355667</v>
          </cell>
          <cell r="AF34">
            <v>11325483</v>
          </cell>
          <cell r="AG34">
            <v>2524394</v>
          </cell>
          <cell r="AH34">
            <v>246589</v>
          </cell>
          <cell r="AI34">
            <v>2770983</v>
          </cell>
          <cell r="AJ34">
            <v>113970486</v>
          </cell>
          <cell r="AK34">
            <v>164778490</v>
          </cell>
          <cell r="AL34">
            <v>278748976</v>
          </cell>
          <cell r="AM34">
            <v>25445613</v>
          </cell>
          <cell r="AN34">
            <v>17681468</v>
          </cell>
          <cell r="AO34">
            <v>43127081</v>
          </cell>
          <cell r="AP34">
            <v>47312755</v>
          </cell>
          <cell r="AQ34">
            <v>6941175</v>
          </cell>
          <cell r="AR34">
            <v>54253930</v>
          </cell>
          <cell r="AS34">
            <v>11021634</v>
          </cell>
          <cell r="AT34">
            <v>2520566</v>
          </cell>
          <cell r="AU34">
            <v>13542200</v>
          </cell>
          <cell r="AV34">
            <v>12454584</v>
          </cell>
          <cell r="AW34">
            <v>23720682</v>
          </cell>
          <cell r="AX34">
            <v>36175266</v>
          </cell>
          <cell r="AY34">
            <v>684045</v>
          </cell>
          <cell r="AZ34">
            <v>1423729</v>
          </cell>
          <cell r="BA34">
            <v>2107774</v>
          </cell>
          <cell r="BB34">
            <v>570319505</v>
          </cell>
          <cell r="BC34">
            <v>671611857</v>
          </cell>
          <cell r="BD34">
            <v>1241931362</v>
          </cell>
          <cell r="BE34">
            <v>197733806</v>
          </cell>
          <cell r="BF34">
            <v>236620167</v>
          </cell>
          <cell r="BG34">
            <v>434353973</v>
          </cell>
          <cell r="BH34">
            <v>777995905</v>
          </cell>
          <cell r="BI34">
            <v>885555291</v>
          </cell>
          <cell r="BJ34">
            <v>1663551196</v>
          </cell>
          <cell r="BK34">
            <v>247560296</v>
          </cell>
          <cell r="BL34">
            <v>265133452</v>
          </cell>
          <cell r="BM34">
            <v>512693748</v>
          </cell>
          <cell r="BN34">
            <v>11939427</v>
          </cell>
          <cell r="BO34">
            <v>18255199</v>
          </cell>
          <cell r="BP34">
            <v>30194626</v>
          </cell>
          <cell r="BQ34">
            <v>12163462</v>
          </cell>
          <cell r="BR34">
            <v>0</v>
          </cell>
          <cell r="BS34">
            <v>0</v>
          </cell>
          <cell r="BT34">
            <v>12163462</v>
          </cell>
          <cell r="BU34">
            <v>0</v>
          </cell>
          <cell r="BV34">
            <v>0</v>
          </cell>
          <cell r="BW34">
            <v>0</v>
          </cell>
          <cell r="BX34">
            <v>0</v>
          </cell>
          <cell r="CD34">
            <v>0</v>
          </cell>
          <cell r="CF34">
            <v>0</v>
          </cell>
          <cell r="CG34">
            <v>35432632.649999999</v>
          </cell>
          <cell r="CH34">
            <v>9820038.7799999993</v>
          </cell>
          <cell r="CI34">
            <v>45252671.43</v>
          </cell>
          <cell r="CJ34">
            <v>8137131.0300000003</v>
          </cell>
          <cell r="CK34">
            <v>2031735.78</v>
          </cell>
          <cell r="CL34">
            <v>10168866.810000001</v>
          </cell>
        </row>
        <row r="35">
          <cell r="D35">
            <v>1700809829</v>
          </cell>
          <cell r="E35">
            <v>500150</v>
          </cell>
          <cell r="G35" t="str">
            <v>20191108</v>
          </cell>
          <cell r="H35" t="str">
            <v>Legacy Salmon Creek Hospital</v>
          </cell>
          <cell r="I35" t="str">
            <v>PPS</v>
          </cell>
          <cell r="J35">
            <v>43190</v>
          </cell>
          <cell r="K35">
            <v>13964</v>
          </cell>
          <cell r="L35">
            <v>124</v>
          </cell>
          <cell r="M35">
            <v>2255</v>
          </cell>
          <cell r="N35">
            <v>624</v>
          </cell>
          <cell r="O35">
            <v>41703</v>
          </cell>
          <cell r="P35">
            <v>58670</v>
          </cell>
          <cell r="Q35">
            <v>0</v>
          </cell>
          <cell r="R35">
            <v>58670</v>
          </cell>
          <cell r="S35">
            <v>963033278</v>
          </cell>
          <cell r="T35">
            <v>0</v>
          </cell>
          <cell r="U35">
            <v>0</v>
          </cell>
          <cell r="V35">
            <v>0</v>
          </cell>
          <cell r="W35">
            <v>963033278</v>
          </cell>
          <cell r="X35">
            <v>2459561</v>
          </cell>
          <cell r="Y35">
            <v>641103</v>
          </cell>
          <cell r="Z35">
            <v>3100664</v>
          </cell>
          <cell r="AA35">
            <v>1461573</v>
          </cell>
          <cell r="AB35">
            <v>329522</v>
          </cell>
          <cell r="AC35">
            <v>1791095</v>
          </cell>
          <cell r="AD35">
            <v>640266</v>
          </cell>
          <cell r="AE35">
            <v>917736</v>
          </cell>
          <cell r="AF35">
            <v>1558002</v>
          </cell>
          <cell r="AG35">
            <v>166651</v>
          </cell>
          <cell r="AH35">
            <v>193619</v>
          </cell>
          <cell r="AI35">
            <v>360270</v>
          </cell>
          <cell r="AJ35">
            <v>98831707</v>
          </cell>
          <cell r="AK35">
            <v>99603754</v>
          </cell>
          <cell r="AL35">
            <v>198435461</v>
          </cell>
          <cell r="AM35">
            <v>23213717</v>
          </cell>
          <cell r="AN35">
            <v>11974234</v>
          </cell>
          <cell r="AO35">
            <v>35187951</v>
          </cell>
          <cell r="AP35">
            <v>2364300</v>
          </cell>
          <cell r="AQ35">
            <v>2391223</v>
          </cell>
          <cell r="AR35">
            <v>4755523</v>
          </cell>
          <cell r="AS35">
            <v>430745</v>
          </cell>
          <cell r="AT35">
            <v>379906</v>
          </cell>
          <cell r="AU35">
            <v>810651</v>
          </cell>
          <cell r="AV35">
            <v>7509895</v>
          </cell>
          <cell r="AW35">
            <v>20002982</v>
          </cell>
          <cell r="AX35">
            <v>27512877</v>
          </cell>
          <cell r="AY35">
            <v>0</v>
          </cell>
          <cell r="AZ35">
            <v>0</v>
          </cell>
          <cell r="BA35">
            <v>0</v>
          </cell>
          <cell r="BB35">
            <v>410490930</v>
          </cell>
          <cell r="BC35">
            <v>317179821</v>
          </cell>
          <cell r="BD35">
            <v>727670751</v>
          </cell>
          <cell r="BE35">
            <v>160115651</v>
          </cell>
          <cell r="BF35">
            <v>126773006</v>
          </cell>
          <cell r="BG35">
            <v>286888657</v>
          </cell>
          <cell r="BH35">
            <v>522296659</v>
          </cell>
          <cell r="BI35">
            <v>440736619</v>
          </cell>
          <cell r="BJ35">
            <v>963033278</v>
          </cell>
          <cell r="BK35">
            <v>185388337</v>
          </cell>
          <cell r="BL35">
            <v>139650287</v>
          </cell>
          <cell r="BM35">
            <v>325038624</v>
          </cell>
          <cell r="BN35">
            <v>7377820</v>
          </cell>
          <cell r="BO35">
            <v>12466258</v>
          </cell>
          <cell r="BP35">
            <v>19844078</v>
          </cell>
          <cell r="BQ35">
            <v>8746059</v>
          </cell>
          <cell r="BR35">
            <v>5608</v>
          </cell>
          <cell r="BS35">
            <v>0</v>
          </cell>
          <cell r="BT35">
            <v>8751667</v>
          </cell>
          <cell r="BU35">
            <v>0</v>
          </cell>
          <cell r="BV35">
            <v>0</v>
          </cell>
          <cell r="BW35">
            <v>0</v>
          </cell>
          <cell r="BX35">
            <v>0</v>
          </cell>
          <cell r="CD35">
            <v>0</v>
          </cell>
          <cell r="CF35">
            <v>0</v>
          </cell>
          <cell r="CG35">
            <v>6803332.5999999996</v>
          </cell>
          <cell r="CH35">
            <v>3072604.36</v>
          </cell>
          <cell r="CI35">
            <v>9875936.959999999</v>
          </cell>
          <cell r="CJ35">
            <v>2093520.98</v>
          </cell>
          <cell r="CK35">
            <v>580322.53</v>
          </cell>
          <cell r="CL35">
            <v>2673843.5099999998</v>
          </cell>
        </row>
        <row r="36">
          <cell r="D36">
            <v>1306952726</v>
          </cell>
          <cell r="E36">
            <v>503301</v>
          </cell>
          <cell r="G36" t="str">
            <v>20191108</v>
          </cell>
          <cell r="H36" t="str">
            <v>Mary Bridge Children's Hospital</v>
          </cell>
          <cell r="I36" t="str">
            <v>PPS</v>
          </cell>
          <cell r="J36">
            <v>43465</v>
          </cell>
          <cell r="K36">
            <v>1400</v>
          </cell>
          <cell r="L36">
            <v>21</v>
          </cell>
          <cell r="M36">
            <v>9317</v>
          </cell>
          <cell r="N36">
            <v>0</v>
          </cell>
          <cell r="O36">
            <v>3936</v>
          </cell>
          <cell r="P36">
            <v>14674</v>
          </cell>
          <cell r="Q36">
            <v>0</v>
          </cell>
          <cell r="R36">
            <v>14674</v>
          </cell>
          <cell r="S36">
            <v>832747807</v>
          </cell>
          <cell r="T36">
            <v>84311464</v>
          </cell>
          <cell r="U36">
            <v>0</v>
          </cell>
          <cell r="V36">
            <v>0</v>
          </cell>
          <cell r="W36">
            <v>748436343</v>
          </cell>
          <cell r="X36">
            <v>0</v>
          </cell>
          <cell r="Y36">
            <v>0</v>
          </cell>
          <cell r="Z36">
            <v>0</v>
          </cell>
          <cell r="AA36">
            <v>0</v>
          </cell>
          <cell r="AB36">
            <v>0</v>
          </cell>
          <cell r="AC36">
            <v>0</v>
          </cell>
          <cell r="AD36">
            <v>510195</v>
          </cell>
          <cell r="AE36">
            <v>475626</v>
          </cell>
          <cell r="AF36">
            <v>985821</v>
          </cell>
          <cell r="AG36">
            <v>96368</v>
          </cell>
          <cell r="AH36">
            <v>73240</v>
          </cell>
          <cell r="AI36">
            <v>169608</v>
          </cell>
          <cell r="AJ36">
            <v>141906884</v>
          </cell>
          <cell r="AK36">
            <v>225393034</v>
          </cell>
          <cell r="AL36">
            <v>367299918</v>
          </cell>
          <cell r="AM36">
            <v>28816958</v>
          </cell>
          <cell r="AN36">
            <v>26129044</v>
          </cell>
          <cell r="AO36">
            <v>54946002</v>
          </cell>
          <cell r="AP36">
            <v>0</v>
          </cell>
          <cell r="AQ36">
            <v>0</v>
          </cell>
          <cell r="AR36">
            <v>0</v>
          </cell>
          <cell r="AS36">
            <v>0</v>
          </cell>
          <cell r="AT36">
            <v>0</v>
          </cell>
          <cell r="AU36">
            <v>0</v>
          </cell>
          <cell r="AV36">
            <v>1089618</v>
          </cell>
          <cell r="AW36">
            <v>4921484</v>
          </cell>
          <cell r="AX36">
            <v>6011102</v>
          </cell>
          <cell r="AY36">
            <v>29129</v>
          </cell>
          <cell r="AZ36">
            <v>372718</v>
          </cell>
          <cell r="BA36">
            <v>401847</v>
          </cell>
          <cell r="BB36">
            <v>130728522</v>
          </cell>
          <cell r="BC36">
            <v>243410981</v>
          </cell>
          <cell r="BD36">
            <v>374139503</v>
          </cell>
          <cell r="BE36">
            <v>65709159</v>
          </cell>
          <cell r="BF36">
            <v>110333798</v>
          </cell>
          <cell r="BG36">
            <v>176042957</v>
          </cell>
          <cell r="BH36">
            <v>274235219</v>
          </cell>
          <cell r="BI36">
            <v>474201125</v>
          </cell>
          <cell r="BJ36">
            <v>748436344</v>
          </cell>
          <cell r="BK36">
            <v>94651614</v>
          </cell>
          <cell r="BL36">
            <v>136908800</v>
          </cell>
          <cell r="BM36">
            <v>231560414</v>
          </cell>
          <cell r="BN36">
            <v>1217522</v>
          </cell>
          <cell r="BO36">
            <v>7517747</v>
          </cell>
          <cell r="BP36">
            <v>8735269</v>
          </cell>
          <cell r="BQ36">
            <v>-453719</v>
          </cell>
          <cell r="BR36">
            <v>0</v>
          </cell>
          <cell r="BS36">
            <v>0</v>
          </cell>
          <cell r="BT36">
            <v>-453719</v>
          </cell>
          <cell r="BU36">
            <v>0</v>
          </cell>
          <cell r="BV36">
            <v>0</v>
          </cell>
          <cell r="BW36">
            <v>0</v>
          </cell>
          <cell r="BX36">
            <v>0</v>
          </cell>
          <cell r="CD36">
            <v>0</v>
          </cell>
          <cell r="CF36">
            <v>0</v>
          </cell>
          <cell r="CG36">
            <v>14337491.630000001</v>
          </cell>
          <cell r="CH36">
            <v>23617272.82</v>
          </cell>
          <cell r="CI36">
            <v>37954764.450000003</v>
          </cell>
          <cell r="CJ36">
            <v>3859101.32</v>
          </cell>
          <cell r="CK36">
            <v>4408985.42</v>
          </cell>
          <cell r="CL36">
            <v>8268086.7400000002</v>
          </cell>
        </row>
        <row r="37">
          <cell r="D37">
            <v>1255327201</v>
          </cell>
          <cell r="E37">
            <v>500015</v>
          </cell>
          <cell r="G37" t="str">
            <v>20191108</v>
          </cell>
          <cell r="H37" t="str">
            <v>MultiCare Auburn Medical Center</v>
          </cell>
          <cell r="I37" t="str">
            <v>PPS</v>
          </cell>
          <cell r="J37">
            <v>43465</v>
          </cell>
          <cell r="K37">
            <v>1957</v>
          </cell>
          <cell r="L37">
            <v>91</v>
          </cell>
          <cell r="M37">
            <v>11085</v>
          </cell>
          <cell r="N37">
            <v>0</v>
          </cell>
          <cell r="O37">
            <v>32344</v>
          </cell>
          <cell r="P37">
            <v>45477</v>
          </cell>
          <cell r="Q37">
            <v>0</v>
          </cell>
          <cell r="R37">
            <v>45477</v>
          </cell>
          <cell r="S37">
            <v>811370174</v>
          </cell>
          <cell r="T37">
            <v>9298997</v>
          </cell>
          <cell r="U37">
            <v>0</v>
          </cell>
          <cell r="V37">
            <v>0</v>
          </cell>
          <cell r="W37">
            <v>802071177</v>
          </cell>
          <cell r="X37">
            <v>0</v>
          </cell>
          <cell r="Y37">
            <v>0</v>
          </cell>
          <cell r="Z37">
            <v>0</v>
          </cell>
          <cell r="AA37">
            <v>0</v>
          </cell>
          <cell r="AB37">
            <v>0</v>
          </cell>
          <cell r="AC37">
            <v>0</v>
          </cell>
          <cell r="AD37">
            <v>976911</v>
          </cell>
          <cell r="AE37">
            <v>425884</v>
          </cell>
          <cell r="AF37">
            <v>1402795</v>
          </cell>
          <cell r="AG37">
            <v>123340</v>
          </cell>
          <cell r="AH37">
            <v>29847</v>
          </cell>
          <cell r="AI37">
            <v>153187</v>
          </cell>
          <cell r="AJ37">
            <v>70817943</v>
          </cell>
          <cell r="AK37">
            <v>103328515</v>
          </cell>
          <cell r="AL37">
            <v>174146458</v>
          </cell>
          <cell r="AM37">
            <v>13073734</v>
          </cell>
          <cell r="AN37">
            <v>6038511</v>
          </cell>
          <cell r="AO37">
            <v>19112245</v>
          </cell>
          <cell r="AP37">
            <v>0</v>
          </cell>
          <cell r="AQ37">
            <v>0</v>
          </cell>
          <cell r="AR37">
            <v>0</v>
          </cell>
          <cell r="AS37">
            <v>0</v>
          </cell>
          <cell r="AT37">
            <v>0</v>
          </cell>
          <cell r="AU37">
            <v>0</v>
          </cell>
          <cell r="AV37">
            <v>15721511</v>
          </cell>
          <cell r="AW37">
            <v>18668379</v>
          </cell>
          <cell r="AX37">
            <v>34389890</v>
          </cell>
          <cell r="AY37">
            <v>251544</v>
          </cell>
          <cell r="AZ37">
            <v>236236</v>
          </cell>
          <cell r="BA37">
            <v>487780</v>
          </cell>
          <cell r="BB37">
            <v>336924847</v>
          </cell>
          <cell r="BC37">
            <v>255207187</v>
          </cell>
          <cell r="BD37">
            <v>592132034</v>
          </cell>
          <cell r="BE37">
            <v>80041075</v>
          </cell>
          <cell r="BF37">
            <v>62754028</v>
          </cell>
          <cell r="BG37">
            <v>142795103</v>
          </cell>
          <cell r="BH37">
            <v>424441212</v>
          </cell>
          <cell r="BI37">
            <v>377629965</v>
          </cell>
          <cell r="BJ37">
            <v>802071177</v>
          </cell>
          <cell r="BK37">
            <v>93489693</v>
          </cell>
          <cell r="BL37">
            <v>69058622</v>
          </cell>
          <cell r="BM37">
            <v>162548315</v>
          </cell>
          <cell r="BN37">
            <v>7832332</v>
          </cell>
          <cell r="BO37">
            <v>16108907</v>
          </cell>
          <cell r="BP37">
            <v>23941239</v>
          </cell>
          <cell r="BQ37">
            <v>-21048</v>
          </cell>
          <cell r="BR37">
            <v>0</v>
          </cell>
          <cell r="BS37">
            <v>0</v>
          </cell>
          <cell r="BT37">
            <v>-21048</v>
          </cell>
          <cell r="BU37">
            <v>0</v>
          </cell>
          <cell r="BV37">
            <v>0</v>
          </cell>
          <cell r="BW37">
            <v>0</v>
          </cell>
          <cell r="BX37">
            <v>0</v>
          </cell>
          <cell r="CD37">
            <v>0</v>
          </cell>
          <cell r="CF37">
            <v>0</v>
          </cell>
          <cell r="CG37">
            <v>29606891.239999998</v>
          </cell>
          <cell r="CH37">
            <v>7685259.4000000004</v>
          </cell>
          <cell r="CI37">
            <v>37292150.640000001</v>
          </cell>
          <cell r="CJ37">
            <v>5852311.2000000002</v>
          </cell>
          <cell r="CK37">
            <v>522415.5</v>
          </cell>
          <cell r="CL37">
            <v>6374726.7000000002</v>
          </cell>
        </row>
        <row r="38">
          <cell r="D38" t="str">
            <v>1356528269</v>
          </cell>
          <cell r="E38">
            <v>500044</v>
          </cell>
          <cell r="G38" t="str">
            <v>20191108</v>
          </cell>
          <cell r="H38" t="str">
            <v>MultiCare Deaconess</v>
          </cell>
          <cell r="I38" t="str">
            <v>PPS</v>
          </cell>
          <cell r="J38">
            <v>43465</v>
          </cell>
          <cell r="K38">
            <v>1737</v>
          </cell>
          <cell r="L38">
            <v>19</v>
          </cell>
          <cell r="M38">
            <v>13823</v>
          </cell>
          <cell r="N38">
            <v>0</v>
          </cell>
          <cell r="O38">
            <v>41061</v>
          </cell>
          <cell r="P38">
            <v>56640</v>
          </cell>
          <cell r="Q38">
            <v>0</v>
          </cell>
          <cell r="R38">
            <v>56640</v>
          </cell>
          <cell r="S38">
            <v>1484983063</v>
          </cell>
          <cell r="T38">
            <v>290773</v>
          </cell>
          <cell r="U38">
            <v>0</v>
          </cell>
          <cell r="V38">
            <v>0</v>
          </cell>
          <cell r="W38">
            <v>1484692290</v>
          </cell>
          <cell r="X38">
            <v>0</v>
          </cell>
          <cell r="Y38">
            <v>0</v>
          </cell>
          <cell r="Z38">
            <v>0</v>
          </cell>
          <cell r="AA38">
            <v>0</v>
          </cell>
          <cell r="AB38">
            <v>0</v>
          </cell>
          <cell r="AC38">
            <v>0</v>
          </cell>
          <cell r="AD38">
            <v>5052377</v>
          </cell>
          <cell r="AE38">
            <v>3361761</v>
          </cell>
          <cell r="AF38">
            <v>8414138</v>
          </cell>
          <cell r="AG38">
            <v>905354</v>
          </cell>
          <cell r="AH38">
            <v>252003</v>
          </cell>
          <cell r="AI38">
            <v>1157357</v>
          </cell>
          <cell r="AJ38">
            <v>141097760</v>
          </cell>
          <cell r="AK38">
            <v>143984552</v>
          </cell>
          <cell r="AL38">
            <v>285082312</v>
          </cell>
          <cell r="AM38">
            <v>22000185</v>
          </cell>
          <cell r="AN38">
            <v>9630204</v>
          </cell>
          <cell r="AO38">
            <v>31630389</v>
          </cell>
          <cell r="AP38">
            <v>0</v>
          </cell>
          <cell r="AQ38">
            <v>0</v>
          </cell>
          <cell r="AR38">
            <v>0</v>
          </cell>
          <cell r="AS38">
            <v>0</v>
          </cell>
          <cell r="AT38">
            <v>0</v>
          </cell>
          <cell r="AU38">
            <v>0</v>
          </cell>
          <cell r="AV38">
            <v>8938003</v>
          </cell>
          <cell r="AW38">
            <v>13327757</v>
          </cell>
          <cell r="AX38">
            <v>22265760</v>
          </cell>
          <cell r="AY38">
            <v>1134453</v>
          </cell>
          <cell r="AZ38">
            <v>1617245</v>
          </cell>
          <cell r="BA38">
            <v>2751698</v>
          </cell>
          <cell r="BB38">
            <v>630475407</v>
          </cell>
          <cell r="BC38">
            <v>538454673</v>
          </cell>
          <cell r="BD38">
            <v>1168930080</v>
          </cell>
          <cell r="BE38">
            <v>123703227</v>
          </cell>
          <cell r="BF38">
            <v>101660113</v>
          </cell>
          <cell r="BG38">
            <v>225363340</v>
          </cell>
          <cell r="BH38">
            <v>785563547</v>
          </cell>
          <cell r="BI38">
            <v>699128743</v>
          </cell>
          <cell r="BJ38">
            <v>1484692290</v>
          </cell>
          <cell r="BK38">
            <v>147743219</v>
          </cell>
          <cell r="BL38">
            <v>113159565</v>
          </cell>
          <cell r="BM38">
            <v>260902784</v>
          </cell>
          <cell r="BN38">
            <v>3895961</v>
          </cell>
          <cell r="BO38">
            <v>6234852</v>
          </cell>
          <cell r="BP38">
            <v>10130813</v>
          </cell>
          <cell r="BQ38">
            <v>101164</v>
          </cell>
          <cell r="BR38">
            <v>0</v>
          </cell>
          <cell r="BS38">
            <v>0</v>
          </cell>
          <cell r="BT38">
            <v>101164</v>
          </cell>
          <cell r="BU38">
            <v>0</v>
          </cell>
          <cell r="BV38">
            <v>0</v>
          </cell>
          <cell r="BW38">
            <v>0</v>
          </cell>
          <cell r="BX38">
            <v>0</v>
          </cell>
          <cell r="CG38">
            <v>18017561.010000002</v>
          </cell>
          <cell r="CH38">
            <v>7290916.6900000004</v>
          </cell>
          <cell r="CI38">
            <v>25308477.700000003</v>
          </cell>
          <cell r="CJ38">
            <v>3146566.45</v>
          </cell>
          <cell r="CK38">
            <v>613983.1</v>
          </cell>
          <cell r="CL38">
            <v>3760549.5500000003</v>
          </cell>
        </row>
        <row r="39">
          <cell r="D39">
            <v>1841231461</v>
          </cell>
          <cell r="E39">
            <v>500079</v>
          </cell>
          <cell r="G39" t="str">
            <v>20181031</v>
          </cell>
          <cell r="H39" t="str">
            <v>MultiCare Good Samaritan Hospital</v>
          </cell>
          <cell r="I39" t="str">
            <v>PPS</v>
          </cell>
          <cell r="J39">
            <v>43465</v>
          </cell>
          <cell r="K39">
            <v>1924</v>
          </cell>
          <cell r="L39">
            <v>101</v>
          </cell>
          <cell r="M39">
            <v>20239</v>
          </cell>
          <cell r="N39">
            <v>0</v>
          </cell>
          <cell r="O39">
            <v>75003</v>
          </cell>
          <cell r="P39">
            <v>97267</v>
          </cell>
          <cell r="Q39">
            <v>0</v>
          </cell>
          <cell r="R39">
            <v>97267</v>
          </cell>
          <cell r="S39">
            <v>1932854813</v>
          </cell>
          <cell r="T39">
            <v>78154828</v>
          </cell>
          <cell r="U39">
            <v>0</v>
          </cell>
          <cell r="V39">
            <v>0</v>
          </cell>
          <cell r="W39">
            <v>1854699985</v>
          </cell>
          <cell r="X39">
            <v>0</v>
          </cell>
          <cell r="Y39">
            <v>0</v>
          </cell>
          <cell r="Z39">
            <v>0</v>
          </cell>
          <cell r="AA39">
            <v>0</v>
          </cell>
          <cell r="AB39">
            <v>0</v>
          </cell>
          <cell r="AC39">
            <v>0</v>
          </cell>
          <cell r="AD39">
            <v>1157243</v>
          </cell>
          <cell r="AE39">
            <v>1031123</v>
          </cell>
          <cell r="AF39">
            <v>2188366</v>
          </cell>
          <cell r="AG39">
            <v>146497</v>
          </cell>
          <cell r="AH39">
            <v>102002</v>
          </cell>
          <cell r="AI39">
            <v>248499</v>
          </cell>
          <cell r="AJ39">
            <v>168181007</v>
          </cell>
          <cell r="AK39">
            <v>164981437</v>
          </cell>
          <cell r="AL39">
            <v>333162444</v>
          </cell>
          <cell r="AM39">
            <v>30751965</v>
          </cell>
          <cell r="AN39">
            <v>10681383</v>
          </cell>
          <cell r="AO39">
            <v>41433348</v>
          </cell>
          <cell r="AP39">
            <v>0</v>
          </cell>
          <cell r="AQ39">
            <v>0</v>
          </cell>
          <cell r="AR39">
            <v>0</v>
          </cell>
          <cell r="AS39">
            <v>0</v>
          </cell>
          <cell r="AT39">
            <v>0</v>
          </cell>
          <cell r="AU39">
            <v>0</v>
          </cell>
          <cell r="AV39">
            <v>12463682</v>
          </cell>
          <cell r="AW39">
            <v>26035264</v>
          </cell>
          <cell r="AX39">
            <v>38498946</v>
          </cell>
          <cell r="AY39">
            <v>196019</v>
          </cell>
          <cell r="AZ39">
            <v>633007</v>
          </cell>
          <cell r="BA39">
            <v>829026</v>
          </cell>
          <cell r="BB39">
            <v>887193567</v>
          </cell>
          <cell r="BC39">
            <v>593656662</v>
          </cell>
          <cell r="BD39">
            <v>1480850229</v>
          </cell>
          <cell r="BE39">
            <v>232820099</v>
          </cell>
          <cell r="BF39">
            <v>154445413</v>
          </cell>
          <cell r="BG39">
            <v>387265512</v>
          </cell>
          <cell r="BH39">
            <v>1068995499</v>
          </cell>
          <cell r="BI39">
            <v>785704486</v>
          </cell>
          <cell r="BJ39">
            <v>1854699985</v>
          </cell>
          <cell r="BK39">
            <v>263914580</v>
          </cell>
          <cell r="BL39">
            <v>165861805</v>
          </cell>
          <cell r="BM39">
            <v>429776385</v>
          </cell>
          <cell r="BN39">
            <v>17127819</v>
          </cell>
          <cell r="BO39">
            <v>25788226</v>
          </cell>
          <cell r="BP39">
            <v>42916045</v>
          </cell>
          <cell r="BQ39">
            <v>148965</v>
          </cell>
          <cell r="BR39">
            <v>0</v>
          </cell>
          <cell r="BS39">
            <v>0</v>
          </cell>
          <cell r="BT39">
            <v>148965</v>
          </cell>
          <cell r="BU39">
            <v>0</v>
          </cell>
          <cell r="BV39">
            <v>0</v>
          </cell>
          <cell r="BW39">
            <v>0</v>
          </cell>
          <cell r="BX39">
            <v>0</v>
          </cell>
          <cell r="CD39">
            <v>0</v>
          </cell>
          <cell r="CF39">
            <v>0</v>
          </cell>
          <cell r="CG39">
            <v>17213009.5</v>
          </cell>
          <cell r="CH39">
            <v>6758340</v>
          </cell>
          <cell r="CI39">
            <v>23971349.5</v>
          </cell>
          <cell r="CJ39">
            <v>3074672.77</v>
          </cell>
          <cell r="CK39">
            <v>601003.54</v>
          </cell>
          <cell r="CL39">
            <v>3675676.31</v>
          </cell>
        </row>
        <row r="40">
          <cell r="D40">
            <v>1366556227</v>
          </cell>
          <cell r="E40">
            <v>500129</v>
          </cell>
          <cell r="G40" t="str">
            <v>20181031</v>
          </cell>
          <cell r="H40" t="str">
            <v>MultiCare Tacoma General Hospital</v>
          </cell>
          <cell r="I40" t="str">
            <v>PPS</v>
          </cell>
          <cell r="J40">
            <v>43465</v>
          </cell>
          <cell r="K40">
            <v>6867</v>
          </cell>
          <cell r="L40">
            <v>147</v>
          </cell>
          <cell r="M40">
            <v>38875</v>
          </cell>
          <cell r="N40">
            <v>0</v>
          </cell>
          <cell r="O40">
            <v>70645</v>
          </cell>
          <cell r="P40">
            <v>116534</v>
          </cell>
          <cell r="Q40">
            <v>0</v>
          </cell>
          <cell r="R40">
            <v>116534</v>
          </cell>
          <cell r="S40">
            <v>3347564929</v>
          </cell>
          <cell r="T40">
            <v>213626085</v>
          </cell>
          <cell r="U40">
            <v>0</v>
          </cell>
          <cell r="V40">
            <v>0</v>
          </cell>
          <cell r="W40">
            <v>3133938844</v>
          </cell>
          <cell r="X40">
            <v>0</v>
          </cell>
          <cell r="Y40">
            <v>0</v>
          </cell>
          <cell r="Z40">
            <v>0</v>
          </cell>
          <cell r="AA40">
            <v>0</v>
          </cell>
          <cell r="AB40">
            <v>0</v>
          </cell>
          <cell r="AC40">
            <v>0</v>
          </cell>
          <cell r="AD40">
            <v>1103297</v>
          </cell>
          <cell r="AE40">
            <v>1268894</v>
          </cell>
          <cell r="AF40">
            <v>2372191</v>
          </cell>
          <cell r="AG40">
            <v>143220</v>
          </cell>
          <cell r="AH40">
            <v>110316</v>
          </cell>
          <cell r="AI40">
            <v>253536</v>
          </cell>
          <cell r="AJ40">
            <v>371693679</v>
          </cell>
          <cell r="AK40">
            <v>397949426</v>
          </cell>
          <cell r="AL40">
            <v>769643105</v>
          </cell>
          <cell r="AM40">
            <v>71316126</v>
          </cell>
          <cell r="AN40">
            <v>32471263</v>
          </cell>
          <cell r="AO40">
            <v>103787389</v>
          </cell>
          <cell r="AP40">
            <v>0</v>
          </cell>
          <cell r="AQ40">
            <v>0</v>
          </cell>
          <cell r="AR40">
            <v>0</v>
          </cell>
          <cell r="AS40">
            <v>0</v>
          </cell>
          <cell r="AT40">
            <v>0</v>
          </cell>
          <cell r="AU40">
            <v>0</v>
          </cell>
          <cell r="AV40">
            <v>31115144</v>
          </cell>
          <cell r="AW40">
            <v>50870929</v>
          </cell>
          <cell r="AX40">
            <v>81986073</v>
          </cell>
          <cell r="AY40">
            <v>863337</v>
          </cell>
          <cell r="AZ40">
            <v>1186096</v>
          </cell>
          <cell r="BA40">
            <v>2049433</v>
          </cell>
          <cell r="BB40">
            <v>1214076365</v>
          </cell>
          <cell r="BC40">
            <v>1065861110</v>
          </cell>
          <cell r="BD40">
            <v>2279937475</v>
          </cell>
          <cell r="BE40">
            <v>350470172</v>
          </cell>
          <cell r="BF40">
            <v>437186711</v>
          </cell>
          <cell r="BG40">
            <v>787656883</v>
          </cell>
          <cell r="BH40">
            <v>1617988485</v>
          </cell>
          <cell r="BI40">
            <v>1515950359</v>
          </cell>
          <cell r="BJ40">
            <v>3133938844</v>
          </cell>
          <cell r="BK40">
            <v>422792855</v>
          </cell>
          <cell r="BL40">
            <v>470954386</v>
          </cell>
          <cell r="BM40">
            <v>893747241</v>
          </cell>
          <cell r="BN40">
            <v>25108414</v>
          </cell>
          <cell r="BO40">
            <v>59504404</v>
          </cell>
          <cell r="BP40">
            <v>84612818</v>
          </cell>
          <cell r="BQ40">
            <v>-321417</v>
          </cell>
          <cell r="BR40">
            <v>0</v>
          </cell>
          <cell r="BS40">
            <v>0</v>
          </cell>
          <cell r="BT40">
            <v>-321417</v>
          </cell>
          <cell r="BU40">
            <v>0</v>
          </cell>
          <cell r="BV40">
            <v>0</v>
          </cell>
          <cell r="BW40">
            <v>0</v>
          </cell>
          <cell r="BX40">
            <v>0</v>
          </cell>
          <cell r="CD40">
            <v>0</v>
          </cell>
          <cell r="CF40">
            <v>0</v>
          </cell>
          <cell r="CG40">
            <v>61392538.770000003</v>
          </cell>
          <cell r="CH40">
            <v>27206590.559999999</v>
          </cell>
          <cell r="CI40">
            <v>88599129.329999998</v>
          </cell>
          <cell r="CJ40">
            <v>13408237.42</v>
          </cell>
          <cell r="CK40">
            <v>2446328.88</v>
          </cell>
          <cell r="CL40">
            <v>15854566.300000001</v>
          </cell>
        </row>
        <row r="41">
          <cell r="D41" t="str">
            <v>1538345251</v>
          </cell>
          <cell r="E41">
            <v>500119</v>
          </cell>
          <cell r="H41" t="str">
            <v>MultiCare Valley Hospital</v>
          </cell>
          <cell r="I41" t="str">
            <v>PPS</v>
          </cell>
          <cell r="J41">
            <v>43465</v>
          </cell>
          <cell r="K41">
            <v>441</v>
          </cell>
          <cell r="L41">
            <v>13</v>
          </cell>
          <cell r="M41">
            <v>4439</v>
          </cell>
          <cell r="N41">
            <v>0</v>
          </cell>
          <cell r="O41">
            <v>17867</v>
          </cell>
          <cell r="P41">
            <v>22760</v>
          </cell>
          <cell r="Q41">
            <v>0</v>
          </cell>
          <cell r="R41">
            <v>22760</v>
          </cell>
          <cell r="S41">
            <v>699871111</v>
          </cell>
          <cell r="T41">
            <v>0</v>
          </cell>
          <cell r="U41">
            <v>0</v>
          </cell>
          <cell r="V41">
            <v>0</v>
          </cell>
          <cell r="W41">
            <v>699871111</v>
          </cell>
          <cell r="X41">
            <v>0</v>
          </cell>
          <cell r="Y41">
            <v>0</v>
          </cell>
          <cell r="Z41">
            <v>0</v>
          </cell>
          <cell r="AA41">
            <v>0</v>
          </cell>
          <cell r="AB41">
            <v>0</v>
          </cell>
          <cell r="AC41">
            <v>0</v>
          </cell>
          <cell r="AD41">
            <v>1084163</v>
          </cell>
          <cell r="AE41">
            <v>1368865</v>
          </cell>
          <cell r="AF41">
            <v>2453028</v>
          </cell>
          <cell r="AG41">
            <v>145237</v>
          </cell>
          <cell r="AH41">
            <v>107111</v>
          </cell>
          <cell r="AI41">
            <v>252348</v>
          </cell>
          <cell r="AJ41">
            <v>43114221</v>
          </cell>
          <cell r="AK41">
            <v>93076624</v>
          </cell>
          <cell r="AL41">
            <v>136190845</v>
          </cell>
          <cell r="AM41">
            <v>7564472</v>
          </cell>
          <cell r="AN41">
            <v>6074937</v>
          </cell>
          <cell r="AO41">
            <v>13639409</v>
          </cell>
          <cell r="AP41">
            <v>0</v>
          </cell>
          <cell r="AQ41">
            <v>0</v>
          </cell>
          <cell r="AR41">
            <v>0</v>
          </cell>
          <cell r="AS41">
            <v>0</v>
          </cell>
          <cell r="AT41">
            <v>0</v>
          </cell>
          <cell r="AU41">
            <v>0</v>
          </cell>
          <cell r="AV41">
            <v>2857707</v>
          </cell>
          <cell r="AW41">
            <v>12906744</v>
          </cell>
          <cell r="AX41">
            <v>15764451</v>
          </cell>
          <cell r="AY41">
            <v>241436</v>
          </cell>
          <cell r="AZ41">
            <v>1344985</v>
          </cell>
          <cell r="BA41">
            <v>1586421</v>
          </cell>
          <cell r="BB41">
            <v>248760323</v>
          </cell>
          <cell r="BC41">
            <v>296702464</v>
          </cell>
          <cell r="BD41">
            <v>545462787</v>
          </cell>
          <cell r="BE41">
            <v>50679154</v>
          </cell>
          <cell r="BF41">
            <v>60941796</v>
          </cell>
          <cell r="BG41">
            <v>111620950</v>
          </cell>
          <cell r="BH41">
            <v>295816414</v>
          </cell>
          <cell r="BI41">
            <v>404054697</v>
          </cell>
          <cell r="BJ41">
            <v>699871111</v>
          </cell>
          <cell r="BK41">
            <v>58630299</v>
          </cell>
          <cell r="BL41">
            <v>68468829</v>
          </cell>
          <cell r="BM41">
            <v>127099128</v>
          </cell>
          <cell r="BN41">
            <v>2217688</v>
          </cell>
          <cell r="BO41">
            <v>3987149</v>
          </cell>
          <cell r="BP41">
            <v>6204837</v>
          </cell>
          <cell r="BQ41">
            <v>-175102</v>
          </cell>
          <cell r="BR41">
            <v>0</v>
          </cell>
          <cell r="BS41">
            <v>0</v>
          </cell>
          <cell r="BT41">
            <v>-175102</v>
          </cell>
          <cell r="BU41">
            <v>0</v>
          </cell>
          <cell r="BV41">
            <v>0</v>
          </cell>
          <cell r="BW41">
            <v>0</v>
          </cell>
          <cell r="BX41">
            <v>0</v>
          </cell>
          <cell r="CG41">
            <v>2949380.89</v>
          </cell>
          <cell r="CH41">
            <v>3883883.28</v>
          </cell>
          <cell r="CI41">
            <v>6833264.1699999999</v>
          </cell>
          <cell r="CJ41">
            <v>519003.21</v>
          </cell>
          <cell r="CK41">
            <v>323612.36</v>
          </cell>
          <cell r="CL41">
            <v>842615.57000000007</v>
          </cell>
        </row>
        <row r="42">
          <cell r="D42">
            <v>1700861580</v>
          </cell>
          <cell r="E42">
            <v>500001</v>
          </cell>
          <cell r="G42" t="str">
            <v>20181016</v>
          </cell>
          <cell r="H42" t="str">
            <v>Northwest Hospital</v>
          </cell>
          <cell r="I42" t="str">
            <v>PPS</v>
          </cell>
          <cell r="J42">
            <v>43281</v>
          </cell>
          <cell r="K42">
            <v>866</v>
          </cell>
          <cell r="L42">
            <v>11</v>
          </cell>
          <cell r="M42">
            <v>7226</v>
          </cell>
          <cell r="N42">
            <v>0</v>
          </cell>
          <cell r="O42">
            <v>39973</v>
          </cell>
          <cell r="P42">
            <v>48076</v>
          </cell>
          <cell r="Q42">
            <v>2037</v>
          </cell>
          <cell r="R42">
            <v>50113</v>
          </cell>
          <cell r="S42">
            <v>1100992504</v>
          </cell>
          <cell r="T42">
            <v>0</v>
          </cell>
          <cell r="U42">
            <v>0</v>
          </cell>
          <cell r="V42">
            <v>0</v>
          </cell>
          <cell r="W42">
            <v>1100992504</v>
          </cell>
          <cell r="X42">
            <v>0</v>
          </cell>
          <cell r="Y42">
            <v>0</v>
          </cell>
          <cell r="Z42">
            <v>0</v>
          </cell>
          <cell r="AA42">
            <v>0</v>
          </cell>
          <cell r="AB42">
            <v>0</v>
          </cell>
          <cell r="AC42">
            <v>0</v>
          </cell>
          <cell r="AD42">
            <v>821607</v>
          </cell>
          <cell r="AE42">
            <v>516900</v>
          </cell>
          <cell r="AF42">
            <v>1338507</v>
          </cell>
          <cell r="AG42">
            <v>219544</v>
          </cell>
          <cell r="AH42">
            <v>30150</v>
          </cell>
          <cell r="AI42">
            <v>249694</v>
          </cell>
          <cell r="AJ42">
            <v>50118415</v>
          </cell>
          <cell r="AK42">
            <v>78883435</v>
          </cell>
          <cell r="AL42">
            <v>129001850</v>
          </cell>
          <cell r="AM42">
            <v>10831560</v>
          </cell>
          <cell r="AN42">
            <v>5992492</v>
          </cell>
          <cell r="AO42">
            <v>16824052</v>
          </cell>
          <cell r="AP42">
            <v>0</v>
          </cell>
          <cell r="AQ42">
            <v>0</v>
          </cell>
          <cell r="AR42">
            <v>0</v>
          </cell>
          <cell r="AS42">
            <v>0</v>
          </cell>
          <cell r="AT42">
            <v>0</v>
          </cell>
          <cell r="AU42">
            <v>0</v>
          </cell>
          <cell r="AV42">
            <v>13323256</v>
          </cell>
          <cell r="AW42">
            <v>4042160</v>
          </cell>
          <cell r="AX42">
            <v>17365416</v>
          </cell>
          <cell r="AY42">
            <v>958548</v>
          </cell>
          <cell r="AZ42">
            <v>132279</v>
          </cell>
          <cell r="BA42">
            <v>1090827</v>
          </cell>
          <cell r="BB42">
            <v>458709206</v>
          </cell>
          <cell r="BC42">
            <v>494577519</v>
          </cell>
          <cell r="BD42">
            <v>953286725</v>
          </cell>
          <cell r="BE42">
            <v>129620228</v>
          </cell>
          <cell r="BF42">
            <v>134835324</v>
          </cell>
          <cell r="BG42">
            <v>264455552</v>
          </cell>
          <cell r="BH42">
            <v>522972484</v>
          </cell>
          <cell r="BI42">
            <v>578020014</v>
          </cell>
          <cell r="BJ42">
            <v>1100992498</v>
          </cell>
          <cell r="BK42">
            <v>141629880</v>
          </cell>
          <cell r="BL42">
            <v>140990245</v>
          </cell>
          <cell r="BM42">
            <v>282620125</v>
          </cell>
          <cell r="BN42">
            <v>5246472</v>
          </cell>
          <cell r="BO42">
            <v>8085335</v>
          </cell>
          <cell r="BP42">
            <v>13331807</v>
          </cell>
          <cell r="BQ42">
            <v>6684347</v>
          </cell>
          <cell r="BR42">
            <v>0</v>
          </cell>
          <cell r="BS42">
            <v>0</v>
          </cell>
          <cell r="BT42">
            <v>6684347</v>
          </cell>
          <cell r="BU42">
            <v>0</v>
          </cell>
          <cell r="BV42">
            <v>0</v>
          </cell>
          <cell r="BW42">
            <v>0</v>
          </cell>
          <cell r="BX42">
            <v>0</v>
          </cell>
          <cell r="CD42">
            <v>0</v>
          </cell>
          <cell r="CF42">
            <v>0</v>
          </cell>
          <cell r="CG42">
            <v>11345232.07</v>
          </cell>
          <cell r="CH42">
            <v>3097211.25</v>
          </cell>
          <cell r="CI42">
            <v>14442443.32</v>
          </cell>
          <cell r="CJ42">
            <v>2779927.44</v>
          </cell>
          <cell r="CK42">
            <v>229211.62</v>
          </cell>
          <cell r="CL42">
            <v>3009139.06</v>
          </cell>
        </row>
        <row r="43">
          <cell r="D43">
            <v>1861432726</v>
          </cell>
          <cell r="E43">
            <v>500051</v>
          </cell>
          <cell r="G43" t="str">
            <v>20181016</v>
          </cell>
          <cell r="H43" t="str">
            <v>Overlake Hospital Medical Center</v>
          </cell>
          <cell r="I43" t="str">
            <v>PPS</v>
          </cell>
          <cell r="J43">
            <v>43281</v>
          </cell>
          <cell r="K43">
            <v>1842</v>
          </cell>
          <cell r="L43">
            <v>13</v>
          </cell>
          <cell r="M43">
            <v>6757</v>
          </cell>
          <cell r="N43">
            <v>0</v>
          </cell>
          <cell r="O43">
            <v>64747</v>
          </cell>
          <cell r="P43">
            <v>73359</v>
          </cell>
          <cell r="Q43">
            <v>0</v>
          </cell>
          <cell r="R43">
            <v>73359</v>
          </cell>
          <cell r="S43">
            <v>1450484938</v>
          </cell>
          <cell r="T43">
            <v>0</v>
          </cell>
          <cell r="U43">
            <v>0</v>
          </cell>
          <cell r="V43">
            <v>0</v>
          </cell>
          <cell r="W43">
            <v>1450484938</v>
          </cell>
          <cell r="X43">
            <v>25775174</v>
          </cell>
          <cell r="Y43">
            <v>9211134</v>
          </cell>
          <cell r="Z43">
            <v>34986308</v>
          </cell>
          <cell r="AA43">
            <v>7123341</v>
          </cell>
          <cell r="AB43">
            <v>2018225</v>
          </cell>
          <cell r="AC43">
            <v>9141566</v>
          </cell>
          <cell r="AD43">
            <v>145723</v>
          </cell>
          <cell r="AE43">
            <v>443481</v>
          </cell>
          <cell r="AF43">
            <v>589204</v>
          </cell>
          <cell r="AG43">
            <v>11167</v>
          </cell>
          <cell r="AH43">
            <v>12974</v>
          </cell>
          <cell r="AI43">
            <v>24141</v>
          </cell>
          <cell r="AJ43">
            <v>41511334</v>
          </cell>
          <cell r="AK43">
            <v>37177275</v>
          </cell>
          <cell r="AL43">
            <v>78688609</v>
          </cell>
          <cell r="AM43">
            <v>7646124</v>
          </cell>
          <cell r="AN43">
            <v>3555727</v>
          </cell>
          <cell r="AO43">
            <v>11201851</v>
          </cell>
          <cell r="AP43">
            <v>0</v>
          </cell>
          <cell r="AQ43">
            <v>0</v>
          </cell>
          <cell r="AR43">
            <v>0</v>
          </cell>
          <cell r="AS43">
            <v>0</v>
          </cell>
          <cell r="AT43">
            <v>0</v>
          </cell>
          <cell r="AU43">
            <v>0</v>
          </cell>
          <cell r="AV43">
            <v>11005739</v>
          </cell>
          <cell r="AW43">
            <v>18260567</v>
          </cell>
          <cell r="AX43">
            <v>29266306</v>
          </cell>
          <cell r="AY43">
            <v>856403</v>
          </cell>
          <cell r="AZ43">
            <v>1419938</v>
          </cell>
          <cell r="BA43">
            <v>2276341</v>
          </cell>
          <cell r="BB43">
            <v>795574499</v>
          </cell>
          <cell r="BC43">
            <v>511380011</v>
          </cell>
          <cell r="BD43">
            <v>1306954510</v>
          </cell>
          <cell r="BE43">
            <v>263272387</v>
          </cell>
          <cell r="BF43">
            <v>167079780</v>
          </cell>
          <cell r="BG43">
            <v>430352167</v>
          </cell>
          <cell r="BH43">
            <v>874012469</v>
          </cell>
          <cell r="BI43">
            <v>576472468</v>
          </cell>
          <cell r="BJ43">
            <v>1450484937</v>
          </cell>
          <cell r="BK43">
            <v>278909422</v>
          </cell>
          <cell r="BL43">
            <v>174086644</v>
          </cell>
          <cell r="BM43">
            <v>452996066</v>
          </cell>
          <cell r="BN43">
            <v>14542788</v>
          </cell>
          <cell r="BO43">
            <v>6741499</v>
          </cell>
          <cell r="BP43">
            <v>21284287</v>
          </cell>
          <cell r="BQ43">
            <v>11404077</v>
          </cell>
          <cell r="BR43">
            <v>0</v>
          </cell>
          <cell r="BS43">
            <v>0</v>
          </cell>
          <cell r="BT43">
            <v>11404077</v>
          </cell>
          <cell r="BU43">
            <v>0</v>
          </cell>
          <cell r="BV43">
            <v>0</v>
          </cell>
          <cell r="BW43">
            <v>0</v>
          </cell>
          <cell r="BX43">
            <v>0</v>
          </cell>
          <cell r="CD43">
            <v>0</v>
          </cell>
          <cell r="CF43">
            <v>0</v>
          </cell>
          <cell r="CG43">
            <v>12703817.49</v>
          </cell>
          <cell r="CH43">
            <v>1364079.1</v>
          </cell>
          <cell r="CI43">
            <v>14067896.59</v>
          </cell>
          <cell r="CJ43">
            <v>3381399.66</v>
          </cell>
          <cell r="CK43">
            <v>168543.61</v>
          </cell>
          <cell r="CL43">
            <v>3549943.27</v>
          </cell>
        </row>
        <row r="44">
          <cell r="D44">
            <v>1073510277</v>
          </cell>
          <cell r="E44">
            <v>500041</v>
          </cell>
          <cell r="G44" t="str">
            <v>20181130</v>
          </cell>
          <cell r="H44" t="str">
            <v>Peacehealth dba St. John Medical Center</v>
          </cell>
          <cell r="I44" t="str">
            <v>PPS</v>
          </cell>
          <cell r="J44">
            <v>43281</v>
          </cell>
          <cell r="K44">
            <v>540</v>
          </cell>
          <cell r="L44">
            <v>108</v>
          </cell>
          <cell r="M44">
            <v>7397</v>
          </cell>
          <cell r="N44">
            <v>587</v>
          </cell>
          <cell r="O44">
            <v>19915</v>
          </cell>
          <cell r="P44">
            <v>28547</v>
          </cell>
          <cell r="Q44">
            <v>1773</v>
          </cell>
          <cell r="R44">
            <v>30320</v>
          </cell>
          <cell r="S44">
            <v>780473536</v>
          </cell>
          <cell r="T44">
            <v>80716447</v>
          </cell>
          <cell r="U44">
            <v>0</v>
          </cell>
          <cell r="V44">
            <v>4254796</v>
          </cell>
          <cell r="W44">
            <v>695502293</v>
          </cell>
          <cell r="X44">
            <v>0</v>
          </cell>
          <cell r="Y44">
            <v>0</v>
          </cell>
          <cell r="Z44">
            <v>0</v>
          </cell>
          <cell r="AA44">
            <v>0</v>
          </cell>
          <cell r="AB44">
            <v>0</v>
          </cell>
          <cell r="AC44">
            <v>0</v>
          </cell>
          <cell r="AD44">
            <v>846787</v>
          </cell>
          <cell r="AE44">
            <v>1030758</v>
          </cell>
          <cell r="AF44">
            <v>1877545</v>
          </cell>
          <cell r="AG44">
            <v>206936</v>
          </cell>
          <cell r="AH44">
            <v>457564</v>
          </cell>
          <cell r="AI44">
            <v>664500</v>
          </cell>
          <cell r="AJ44">
            <v>63456213</v>
          </cell>
          <cell r="AK44">
            <v>83276877</v>
          </cell>
          <cell r="AL44">
            <v>146733090</v>
          </cell>
          <cell r="AM44">
            <v>15022644</v>
          </cell>
          <cell r="AN44">
            <v>7988582</v>
          </cell>
          <cell r="AO44">
            <v>23011226</v>
          </cell>
          <cell r="AP44">
            <v>5703402</v>
          </cell>
          <cell r="AQ44">
            <v>7233204</v>
          </cell>
          <cell r="AR44">
            <v>12936606</v>
          </cell>
          <cell r="AS44">
            <v>1002574</v>
          </cell>
          <cell r="AT44">
            <v>866871</v>
          </cell>
          <cell r="AU44">
            <v>1869445</v>
          </cell>
          <cell r="AV44">
            <v>1861294</v>
          </cell>
          <cell r="AW44">
            <v>7410907</v>
          </cell>
          <cell r="AX44">
            <v>9272201</v>
          </cell>
          <cell r="AY44">
            <v>81686</v>
          </cell>
          <cell r="AZ44">
            <v>236661</v>
          </cell>
          <cell r="BA44">
            <v>318347</v>
          </cell>
          <cell r="BB44">
            <v>217329524</v>
          </cell>
          <cell r="BC44">
            <v>307353326</v>
          </cell>
          <cell r="BD44">
            <v>524682850</v>
          </cell>
          <cell r="BE44">
            <v>89303424</v>
          </cell>
          <cell r="BF44">
            <v>138836359</v>
          </cell>
          <cell r="BG44">
            <v>228139783</v>
          </cell>
          <cell r="BH44">
            <v>289197220</v>
          </cell>
          <cell r="BI44">
            <v>406305072</v>
          </cell>
          <cell r="BJ44">
            <v>695502292</v>
          </cell>
          <cell r="BK44">
            <v>105617264</v>
          </cell>
          <cell r="BL44">
            <v>148386037</v>
          </cell>
          <cell r="BM44">
            <v>254003301</v>
          </cell>
          <cell r="BN44">
            <v>4669281</v>
          </cell>
          <cell r="BO44">
            <v>6560064</v>
          </cell>
          <cell r="BP44">
            <v>11229345</v>
          </cell>
          <cell r="BQ44">
            <v>0</v>
          </cell>
          <cell r="BR44">
            <v>0</v>
          </cell>
          <cell r="BS44">
            <v>0</v>
          </cell>
          <cell r="BT44">
            <v>0</v>
          </cell>
          <cell r="BU44">
            <v>0</v>
          </cell>
          <cell r="BV44">
            <v>0</v>
          </cell>
          <cell r="BW44">
            <v>0</v>
          </cell>
          <cell r="BX44">
            <v>0</v>
          </cell>
          <cell r="CD44">
            <v>0</v>
          </cell>
          <cell r="CF44">
            <v>0</v>
          </cell>
          <cell r="CG44">
            <v>8971454.9800000004</v>
          </cell>
          <cell r="CH44">
            <v>5360301.6399999997</v>
          </cell>
          <cell r="CI44">
            <v>14331756.620000001</v>
          </cell>
          <cell r="CJ44">
            <v>2581915.75</v>
          </cell>
          <cell r="CK44">
            <v>833422.68</v>
          </cell>
          <cell r="CL44">
            <v>3415338.43</v>
          </cell>
        </row>
        <row r="45">
          <cell r="D45">
            <v>1487904546</v>
          </cell>
          <cell r="E45">
            <v>500030</v>
          </cell>
          <cell r="G45" t="str">
            <v>20181130</v>
          </cell>
          <cell r="H45" t="str">
            <v>Peacehealth dba St. Joseph Medical Center</v>
          </cell>
          <cell r="I45" t="str">
            <v>PPS</v>
          </cell>
          <cell r="J45">
            <v>43281</v>
          </cell>
          <cell r="K45">
            <v>2305</v>
          </cell>
          <cell r="L45">
            <v>160</v>
          </cell>
          <cell r="M45">
            <v>12265</v>
          </cell>
          <cell r="N45">
            <v>46</v>
          </cell>
          <cell r="O45">
            <v>56766</v>
          </cell>
          <cell r="P45">
            <v>71542</v>
          </cell>
          <cell r="Q45">
            <v>2267</v>
          </cell>
          <cell r="R45">
            <v>73809</v>
          </cell>
          <cell r="S45">
            <v>1545052679</v>
          </cell>
          <cell r="T45">
            <v>134655203</v>
          </cell>
          <cell r="U45">
            <v>0</v>
          </cell>
          <cell r="V45">
            <v>12878712</v>
          </cell>
          <cell r="W45">
            <v>1397518764</v>
          </cell>
          <cell r="X45">
            <v>0</v>
          </cell>
          <cell r="Y45">
            <v>0</v>
          </cell>
          <cell r="Z45">
            <v>0</v>
          </cell>
          <cell r="AA45">
            <v>0</v>
          </cell>
          <cell r="AB45">
            <v>0</v>
          </cell>
          <cell r="AC45">
            <v>0</v>
          </cell>
          <cell r="AD45">
            <v>1484680</v>
          </cell>
          <cell r="AE45">
            <v>256260</v>
          </cell>
          <cell r="AF45">
            <v>1740940</v>
          </cell>
          <cell r="AG45">
            <v>362600</v>
          </cell>
          <cell r="AH45">
            <v>28845</v>
          </cell>
          <cell r="AI45">
            <v>391445</v>
          </cell>
          <cell r="AJ45">
            <v>119880629</v>
          </cell>
          <cell r="AK45">
            <v>90070306</v>
          </cell>
          <cell r="AL45">
            <v>209950935</v>
          </cell>
          <cell r="AM45">
            <v>24208807</v>
          </cell>
          <cell r="AN45">
            <v>7816274</v>
          </cell>
          <cell r="AO45">
            <v>32025081</v>
          </cell>
          <cell r="AP45">
            <v>573258</v>
          </cell>
          <cell r="AQ45">
            <v>922736</v>
          </cell>
          <cell r="AR45">
            <v>1495994</v>
          </cell>
          <cell r="AS45">
            <v>40653</v>
          </cell>
          <cell r="AT45">
            <v>43208</v>
          </cell>
          <cell r="AU45">
            <v>83861</v>
          </cell>
          <cell r="AV45">
            <v>6974327</v>
          </cell>
          <cell r="AW45">
            <v>9264196</v>
          </cell>
          <cell r="AX45">
            <v>16238523</v>
          </cell>
          <cell r="AY45">
            <v>586934</v>
          </cell>
          <cell r="AZ45">
            <v>675487</v>
          </cell>
          <cell r="BA45">
            <v>1262421</v>
          </cell>
          <cell r="BB45">
            <v>645814984</v>
          </cell>
          <cell r="BC45">
            <v>522277388</v>
          </cell>
          <cell r="BD45">
            <v>1168092372</v>
          </cell>
          <cell r="BE45">
            <v>309766018</v>
          </cell>
          <cell r="BF45">
            <v>260709001</v>
          </cell>
          <cell r="BG45">
            <v>570475019</v>
          </cell>
          <cell r="BH45">
            <v>774727878</v>
          </cell>
          <cell r="BI45">
            <v>622790886</v>
          </cell>
          <cell r="BJ45">
            <v>1397518764</v>
          </cell>
          <cell r="BK45">
            <v>334965012</v>
          </cell>
          <cell r="BL45">
            <v>269272815</v>
          </cell>
          <cell r="BM45">
            <v>604237827</v>
          </cell>
          <cell r="BN45">
            <v>12954423</v>
          </cell>
          <cell r="BO45">
            <v>10413845</v>
          </cell>
          <cell r="BP45">
            <v>23368268</v>
          </cell>
          <cell r="BQ45">
            <v>0</v>
          </cell>
          <cell r="BR45">
            <v>0</v>
          </cell>
          <cell r="BS45">
            <v>0</v>
          </cell>
          <cell r="BT45">
            <v>0</v>
          </cell>
          <cell r="BU45">
            <v>0</v>
          </cell>
          <cell r="BV45">
            <v>0</v>
          </cell>
          <cell r="BW45">
            <v>0</v>
          </cell>
          <cell r="BX45">
            <v>0</v>
          </cell>
          <cell r="CD45">
            <v>0</v>
          </cell>
          <cell r="CF45">
            <v>0</v>
          </cell>
          <cell r="CG45">
            <v>28589097.989999998</v>
          </cell>
          <cell r="CH45">
            <v>11590776.300000001</v>
          </cell>
          <cell r="CI45">
            <v>40179874.289999999</v>
          </cell>
          <cell r="CJ45">
            <v>6902948.1200000001</v>
          </cell>
          <cell r="CK45">
            <v>1464490.76</v>
          </cell>
          <cell r="CL45">
            <v>8367438.8799999999</v>
          </cell>
        </row>
        <row r="46">
          <cell r="D46">
            <v>1134178999</v>
          </cell>
          <cell r="E46">
            <v>500050</v>
          </cell>
          <cell r="G46" t="str">
            <v>20181130</v>
          </cell>
          <cell r="H46" t="str">
            <v>PeaceHealth Southwest Medical Center</v>
          </cell>
          <cell r="I46" t="str">
            <v>PPS</v>
          </cell>
          <cell r="J46">
            <v>43281</v>
          </cell>
          <cell r="K46">
            <v>2046</v>
          </cell>
          <cell r="L46">
            <v>244</v>
          </cell>
          <cell r="M46">
            <v>20162</v>
          </cell>
          <cell r="N46">
            <v>465</v>
          </cell>
          <cell r="O46">
            <v>65769</v>
          </cell>
          <cell r="P46">
            <v>88686</v>
          </cell>
          <cell r="Q46">
            <v>2052</v>
          </cell>
          <cell r="R46">
            <v>90738</v>
          </cell>
          <cell r="S46">
            <v>1822118233</v>
          </cell>
          <cell r="T46">
            <v>52271296</v>
          </cell>
          <cell r="U46">
            <v>0</v>
          </cell>
          <cell r="V46">
            <v>42134657</v>
          </cell>
          <cell r="W46">
            <v>1727712280</v>
          </cell>
          <cell r="X46">
            <v>0</v>
          </cell>
          <cell r="Y46">
            <v>0</v>
          </cell>
          <cell r="Z46">
            <v>0</v>
          </cell>
          <cell r="AA46">
            <v>0</v>
          </cell>
          <cell r="AB46">
            <v>0</v>
          </cell>
          <cell r="AC46">
            <v>0</v>
          </cell>
          <cell r="AD46">
            <v>2756428</v>
          </cell>
          <cell r="AE46">
            <v>614479</v>
          </cell>
          <cell r="AF46">
            <v>3370907</v>
          </cell>
          <cell r="AG46">
            <v>693179</v>
          </cell>
          <cell r="AH46">
            <v>181686</v>
          </cell>
          <cell r="AI46">
            <v>874865</v>
          </cell>
          <cell r="AJ46">
            <v>159547405</v>
          </cell>
          <cell r="AK46">
            <v>148845454</v>
          </cell>
          <cell r="AL46">
            <v>308392859</v>
          </cell>
          <cell r="AM46">
            <v>42614254</v>
          </cell>
          <cell r="AN46">
            <v>11925142</v>
          </cell>
          <cell r="AO46">
            <v>54539396</v>
          </cell>
          <cell r="AP46">
            <v>5566728</v>
          </cell>
          <cell r="AQ46">
            <v>5445218</v>
          </cell>
          <cell r="AR46">
            <v>11011946</v>
          </cell>
          <cell r="AS46">
            <v>1003150</v>
          </cell>
          <cell r="AT46">
            <v>505883</v>
          </cell>
          <cell r="AU46">
            <v>1509033</v>
          </cell>
          <cell r="AV46">
            <v>13049179</v>
          </cell>
          <cell r="AW46">
            <v>23264309</v>
          </cell>
          <cell r="AX46">
            <v>36313488</v>
          </cell>
          <cell r="AY46">
            <v>594486</v>
          </cell>
          <cell r="AZ46">
            <v>1177871</v>
          </cell>
          <cell r="BA46">
            <v>1772357</v>
          </cell>
          <cell r="BB46">
            <v>758133550</v>
          </cell>
          <cell r="BC46">
            <v>610489532</v>
          </cell>
          <cell r="BD46">
            <v>1368623082</v>
          </cell>
          <cell r="BE46">
            <v>264053068</v>
          </cell>
          <cell r="BF46">
            <v>245686292</v>
          </cell>
          <cell r="BG46">
            <v>509739360</v>
          </cell>
          <cell r="BH46">
            <v>939053290</v>
          </cell>
          <cell r="BI46">
            <v>788658992</v>
          </cell>
          <cell r="BJ46">
            <v>1727712282</v>
          </cell>
          <cell r="BK46">
            <v>308958137</v>
          </cell>
          <cell r="BL46">
            <v>259476874</v>
          </cell>
          <cell r="BM46">
            <v>568435011</v>
          </cell>
          <cell r="BN46">
            <v>15272437</v>
          </cell>
          <cell r="BO46">
            <v>12826476</v>
          </cell>
          <cell r="BP46">
            <v>28098913</v>
          </cell>
          <cell r="BQ46">
            <v>0</v>
          </cell>
          <cell r="BR46">
            <v>0</v>
          </cell>
          <cell r="BS46">
            <v>0</v>
          </cell>
          <cell r="BT46">
            <v>0</v>
          </cell>
          <cell r="BU46">
            <v>0</v>
          </cell>
          <cell r="BV46">
            <v>0</v>
          </cell>
          <cell r="BW46">
            <v>0</v>
          </cell>
          <cell r="BX46">
            <v>0</v>
          </cell>
          <cell r="CD46">
            <v>0</v>
          </cell>
          <cell r="CF46">
            <v>0</v>
          </cell>
          <cell r="CG46">
            <v>15406632.41</v>
          </cell>
          <cell r="CH46">
            <v>5336822.8</v>
          </cell>
          <cell r="CI46">
            <v>20743455.210000001</v>
          </cell>
          <cell r="CJ46">
            <v>4110153.4</v>
          </cell>
          <cell r="CK46">
            <v>642558.35</v>
          </cell>
          <cell r="CL46">
            <v>4752711.75</v>
          </cell>
        </row>
        <row r="47">
          <cell r="D47">
            <v>1376624981</v>
          </cell>
          <cell r="E47">
            <v>500019</v>
          </cell>
          <cell r="G47" t="str">
            <v>20181016</v>
          </cell>
          <cell r="H47" t="str">
            <v>Providence Centralia Hospital</v>
          </cell>
          <cell r="I47" t="str">
            <v>PPS</v>
          </cell>
          <cell r="J47">
            <v>43465</v>
          </cell>
          <cell r="K47">
            <v>439</v>
          </cell>
          <cell r="L47">
            <v>31</v>
          </cell>
          <cell r="M47">
            <v>5013</v>
          </cell>
          <cell r="N47">
            <v>0</v>
          </cell>
          <cell r="O47">
            <v>13441</v>
          </cell>
          <cell r="P47">
            <v>18924</v>
          </cell>
          <cell r="Q47">
            <v>210</v>
          </cell>
          <cell r="R47">
            <v>19134</v>
          </cell>
          <cell r="S47">
            <v>740418006</v>
          </cell>
          <cell r="T47">
            <v>3022448</v>
          </cell>
          <cell r="U47">
            <v>0</v>
          </cell>
          <cell r="V47">
            <v>4452326</v>
          </cell>
          <cell r="W47">
            <v>732943232</v>
          </cell>
          <cell r="X47">
            <v>2281145</v>
          </cell>
          <cell r="Y47">
            <v>7043704</v>
          </cell>
          <cell r="Z47">
            <v>9324849</v>
          </cell>
          <cell r="AA47">
            <v>1297808</v>
          </cell>
          <cell r="AB47">
            <v>4032082</v>
          </cell>
          <cell r="AC47">
            <v>5329890</v>
          </cell>
          <cell r="AD47">
            <v>198761</v>
          </cell>
          <cell r="AE47">
            <v>296818</v>
          </cell>
          <cell r="AF47">
            <v>495579</v>
          </cell>
          <cell r="AG47">
            <v>11865</v>
          </cell>
          <cell r="AH47">
            <v>20046</v>
          </cell>
          <cell r="AI47">
            <v>31911</v>
          </cell>
          <cell r="AJ47">
            <v>38535175</v>
          </cell>
          <cell r="AK47">
            <v>98825440</v>
          </cell>
          <cell r="AL47">
            <v>137360615</v>
          </cell>
          <cell r="AM47">
            <v>7052338</v>
          </cell>
          <cell r="AN47">
            <v>10542099</v>
          </cell>
          <cell r="AO47">
            <v>17594437</v>
          </cell>
          <cell r="AP47">
            <v>140787</v>
          </cell>
          <cell r="AQ47">
            <v>238445</v>
          </cell>
          <cell r="AR47">
            <v>379232</v>
          </cell>
          <cell r="AS47">
            <v>8329</v>
          </cell>
          <cell r="AT47">
            <v>34490</v>
          </cell>
          <cell r="AU47">
            <v>42819</v>
          </cell>
          <cell r="AV47">
            <v>2162677</v>
          </cell>
          <cell r="AW47">
            <v>8887115</v>
          </cell>
          <cell r="AX47">
            <v>11049792</v>
          </cell>
          <cell r="AY47">
            <v>71506</v>
          </cell>
          <cell r="AZ47">
            <v>521477</v>
          </cell>
          <cell r="BA47">
            <v>592983</v>
          </cell>
          <cell r="BB47">
            <v>43318545</v>
          </cell>
          <cell r="BC47">
            <v>531014620</v>
          </cell>
          <cell r="BD47">
            <v>574333165</v>
          </cell>
          <cell r="BE47">
            <v>46068875</v>
          </cell>
          <cell r="BF47">
            <v>124131493</v>
          </cell>
          <cell r="BG47">
            <v>170200368</v>
          </cell>
          <cell r="BH47">
            <v>86637090</v>
          </cell>
          <cell r="BI47">
            <v>646306142</v>
          </cell>
          <cell r="BJ47">
            <v>732943232</v>
          </cell>
          <cell r="BK47">
            <v>54510721</v>
          </cell>
          <cell r="BL47">
            <v>139281687</v>
          </cell>
          <cell r="BM47">
            <v>193792408</v>
          </cell>
          <cell r="BN47">
            <v>2778356</v>
          </cell>
          <cell r="BO47">
            <v>11685385</v>
          </cell>
          <cell r="BP47">
            <v>14463741</v>
          </cell>
          <cell r="BQ47">
            <v>2336346</v>
          </cell>
          <cell r="BR47">
            <v>0</v>
          </cell>
          <cell r="BS47">
            <v>0</v>
          </cell>
          <cell r="BT47">
            <v>2336346</v>
          </cell>
          <cell r="BU47">
            <v>0</v>
          </cell>
          <cell r="BV47">
            <v>0</v>
          </cell>
          <cell r="BW47">
            <v>0</v>
          </cell>
          <cell r="BX47">
            <v>0</v>
          </cell>
          <cell r="CD47">
            <v>0</v>
          </cell>
          <cell r="CF47">
            <v>0</v>
          </cell>
          <cell r="CG47">
            <v>4039310.71</v>
          </cell>
          <cell r="CH47">
            <v>4340403.24</v>
          </cell>
          <cell r="CI47">
            <v>8379713.9500000002</v>
          </cell>
          <cell r="CJ47">
            <v>788353.5</v>
          </cell>
          <cell r="CK47">
            <v>826466.46</v>
          </cell>
          <cell r="CL47">
            <v>1614819.96</v>
          </cell>
        </row>
        <row r="48">
          <cell r="D48">
            <v>1225289895</v>
          </cell>
          <cell r="E48">
            <v>500077</v>
          </cell>
          <cell r="G48" t="str">
            <v>20181016</v>
          </cell>
          <cell r="H48" t="str">
            <v>Providence Holy Family Hospital</v>
          </cell>
          <cell r="I48" t="str">
            <v>PPS</v>
          </cell>
          <cell r="J48">
            <v>43465</v>
          </cell>
          <cell r="K48">
            <v>929</v>
          </cell>
          <cell r="L48">
            <v>223</v>
          </cell>
          <cell r="M48">
            <v>9611</v>
          </cell>
          <cell r="N48">
            <v>0</v>
          </cell>
          <cell r="O48">
            <v>26615</v>
          </cell>
          <cell r="P48">
            <v>37378</v>
          </cell>
          <cell r="Q48">
            <v>443</v>
          </cell>
          <cell r="R48">
            <v>37821</v>
          </cell>
          <cell r="S48">
            <v>616794107</v>
          </cell>
          <cell r="T48">
            <v>10680</v>
          </cell>
          <cell r="U48">
            <v>0</v>
          </cell>
          <cell r="V48">
            <v>872245</v>
          </cell>
          <cell r="W48">
            <v>615911182</v>
          </cell>
          <cell r="X48">
            <v>4385060</v>
          </cell>
          <cell r="Y48">
            <v>4356633</v>
          </cell>
          <cell r="Z48">
            <v>8741693</v>
          </cell>
          <cell r="AA48">
            <v>2148054</v>
          </cell>
          <cell r="AB48">
            <v>2227947</v>
          </cell>
          <cell r="AC48">
            <v>4376001</v>
          </cell>
          <cell r="AD48">
            <v>1339512</v>
          </cell>
          <cell r="AE48">
            <v>829554</v>
          </cell>
          <cell r="AF48">
            <v>2169066</v>
          </cell>
          <cell r="AG48">
            <v>402717</v>
          </cell>
          <cell r="AH48">
            <v>281297</v>
          </cell>
          <cell r="AI48">
            <v>684014</v>
          </cell>
          <cell r="AJ48">
            <v>63907285</v>
          </cell>
          <cell r="AK48">
            <v>73688882</v>
          </cell>
          <cell r="AL48">
            <v>137596167</v>
          </cell>
          <cell r="AM48">
            <v>16420899</v>
          </cell>
          <cell r="AN48">
            <v>10277827</v>
          </cell>
          <cell r="AO48">
            <v>26698726</v>
          </cell>
          <cell r="AP48">
            <v>102171</v>
          </cell>
          <cell r="AQ48">
            <v>82243</v>
          </cell>
          <cell r="AR48">
            <v>184414</v>
          </cell>
          <cell r="AS48">
            <v>15983</v>
          </cell>
          <cell r="AT48">
            <v>12512</v>
          </cell>
          <cell r="AU48">
            <v>28495</v>
          </cell>
          <cell r="AV48">
            <v>3428249</v>
          </cell>
          <cell r="AW48">
            <v>4597387</v>
          </cell>
          <cell r="AX48">
            <v>8025636</v>
          </cell>
          <cell r="AY48">
            <v>201767</v>
          </cell>
          <cell r="AZ48">
            <v>391199</v>
          </cell>
          <cell r="BA48">
            <v>592966</v>
          </cell>
          <cell r="BB48">
            <v>247565141</v>
          </cell>
          <cell r="BC48">
            <v>211629065</v>
          </cell>
          <cell r="BD48">
            <v>459194206</v>
          </cell>
          <cell r="BE48">
            <v>85416978</v>
          </cell>
          <cell r="BF48">
            <v>75656980</v>
          </cell>
          <cell r="BG48">
            <v>161073958</v>
          </cell>
          <cell r="BH48">
            <v>320727418</v>
          </cell>
          <cell r="BI48">
            <v>295183764</v>
          </cell>
          <cell r="BJ48">
            <v>615911182</v>
          </cell>
          <cell r="BK48">
            <v>104606398</v>
          </cell>
          <cell r="BL48">
            <v>88847762</v>
          </cell>
          <cell r="BM48">
            <v>193454160</v>
          </cell>
          <cell r="BN48">
            <v>4335140</v>
          </cell>
          <cell r="BO48">
            <v>5684922</v>
          </cell>
          <cell r="BP48">
            <v>10020062</v>
          </cell>
          <cell r="BQ48">
            <v>5781898</v>
          </cell>
          <cell r="BR48">
            <v>0</v>
          </cell>
          <cell r="BS48">
            <v>0</v>
          </cell>
          <cell r="BT48">
            <v>5781898</v>
          </cell>
          <cell r="BU48">
            <v>0</v>
          </cell>
          <cell r="BV48">
            <v>0</v>
          </cell>
          <cell r="BW48">
            <v>0</v>
          </cell>
          <cell r="BX48">
            <v>0</v>
          </cell>
          <cell r="CD48">
            <v>0</v>
          </cell>
          <cell r="CF48">
            <v>0</v>
          </cell>
          <cell r="CG48">
            <v>5779955.0199999996</v>
          </cell>
          <cell r="CH48">
            <v>3467253.15</v>
          </cell>
          <cell r="CI48">
            <v>9247208.1699999999</v>
          </cell>
          <cell r="CJ48">
            <v>1444513.72</v>
          </cell>
          <cell r="CK48">
            <v>608663.68999999994</v>
          </cell>
          <cell r="CL48">
            <v>2053177.41</v>
          </cell>
        </row>
        <row r="49">
          <cell r="D49">
            <v>1700037801</v>
          </cell>
          <cell r="E49">
            <v>500014</v>
          </cell>
          <cell r="G49" t="str">
            <v>20181016</v>
          </cell>
          <cell r="H49" t="str">
            <v>Providence Regional Medical Center Everett</v>
          </cell>
          <cell r="I49" t="str">
            <v>PPS</v>
          </cell>
          <cell r="J49">
            <v>43465</v>
          </cell>
          <cell r="K49">
            <v>6401</v>
          </cell>
          <cell r="L49">
            <v>135</v>
          </cell>
          <cell r="M49">
            <v>33746</v>
          </cell>
          <cell r="N49">
            <v>0</v>
          </cell>
          <cell r="O49">
            <v>113661</v>
          </cell>
          <cell r="P49">
            <v>153943</v>
          </cell>
          <cell r="Q49">
            <v>4825</v>
          </cell>
          <cell r="R49">
            <v>158768</v>
          </cell>
          <cell r="S49">
            <v>2348409245</v>
          </cell>
          <cell r="T49">
            <v>30021025</v>
          </cell>
          <cell r="U49">
            <v>0</v>
          </cell>
          <cell r="V49">
            <v>7991554</v>
          </cell>
          <cell r="W49">
            <v>2310396666</v>
          </cell>
          <cell r="X49">
            <v>25846367</v>
          </cell>
          <cell r="Y49">
            <v>10232840</v>
          </cell>
          <cell r="Z49">
            <v>36079207</v>
          </cell>
          <cell r="AA49">
            <v>11955822</v>
          </cell>
          <cell r="AB49">
            <v>3816024</v>
          </cell>
          <cell r="AC49">
            <v>15771846</v>
          </cell>
          <cell r="AD49">
            <v>418760</v>
          </cell>
          <cell r="AE49">
            <v>544606</v>
          </cell>
          <cell r="AF49">
            <v>963366</v>
          </cell>
          <cell r="AG49">
            <v>58758</v>
          </cell>
          <cell r="AH49">
            <v>33347</v>
          </cell>
          <cell r="AI49">
            <v>92105</v>
          </cell>
          <cell r="AJ49">
            <v>209113529</v>
          </cell>
          <cell r="AK49">
            <v>139012553</v>
          </cell>
          <cell r="AL49">
            <v>348126082</v>
          </cell>
          <cell r="AM49">
            <v>48488361</v>
          </cell>
          <cell r="AN49">
            <v>16532703</v>
          </cell>
          <cell r="AO49">
            <v>65021064</v>
          </cell>
          <cell r="AP49">
            <v>159302</v>
          </cell>
          <cell r="AQ49">
            <v>97849</v>
          </cell>
          <cell r="AR49">
            <v>257151</v>
          </cell>
          <cell r="AS49">
            <v>18454</v>
          </cell>
          <cell r="AT49">
            <v>10974</v>
          </cell>
          <cell r="AU49">
            <v>29428</v>
          </cell>
          <cell r="AV49">
            <v>12642367</v>
          </cell>
          <cell r="AW49">
            <v>19925483</v>
          </cell>
          <cell r="AX49">
            <v>32567850</v>
          </cell>
          <cell r="AY49">
            <v>561177</v>
          </cell>
          <cell r="AZ49">
            <v>1185680</v>
          </cell>
          <cell r="BA49">
            <v>1746857</v>
          </cell>
          <cell r="BB49">
            <v>1191364620</v>
          </cell>
          <cell r="BC49">
            <v>701038393</v>
          </cell>
          <cell r="BD49">
            <v>1892403013</v>
          </cell>
          <cell r="BE49">
            <v>417396108</v>
          </cell>
          <cell r="BF49">
            <v>235851084</v>
          </cell>
          <cell r="BG49">
            <v>653247192</v>
          </cell>
          <cell r="BH49">
            <v>1439544945</v>
          </cell>
          <cell r="BI49">
            <v>870851724</v>
          </cell>
          <cell r="BJ49">
            <v>2310396669</v>
          </cell>
          <cell r="BK49">
            <v>478478680</v>
          </cell>
          <cell r="BL49">
            <v>257429812</v>
          </cell>
          <cell r="BM49">
            <v>735908492</v>
          </cell>
          <cell r="BN49">
            <v>17958999</v>
          </cell>
          <cell r="BO49">
            <v>19855818</v>
          </cell>
          <cell r="BP49">
            <v>37814817</v>
          </cell>
          <cell r="BQ49">
            <v>20647691</v>
          </cell>
          <cell r="BR49">
            <v>0</v>
          </cell>
          <cell r="BS49">
            <v>0</v>
          </cell>
          <cell r="BT49">
            <v>20647691</v>
          </cell>
          <cell r="BU49">
            <v>0</v>
          </cell>
          <cell r="BV49">
            <v>0</v>
          </cell>
          <cell r="BW49">
            <v>0</v>
          </cell>
          <cell r="BX49">
            <v>0</v>
          </cell>
          <cell r="CD49">
            <v>0</v>
          </cell>
          <cell r="CF49">
            <v>0</v>
          </cell>
          <cell r="CG49">
            <v>41625354.270000003</v>
          </cell>
          <cell r="CH49">
            <v>11180418.02</v>
          </cell>
          <cell r="CI49">
            <v>52805772.290000007</v>
          </cell>
          <cell r="CJ49">
            <v>9755980.0299999993</v>
          </cell>
          <cell r="CK49">
            <v>1523609.51</v>
          </cell>
          <cell r="CL49">
            <v>11279589.539999999</v>
          </cell>
        </row>
        <row r="50">
          <cell r="D50">
            <v>114471715</v>
          </cell>
          <cell r="E50">
            <v>500054</v>
          </cell>
          <cell r="G50" t="str">
            <v>20181016</v>
          </cell>
          <cell r="H50" t="str">
            <v>Providence Sacred Heart Medical Center and Children's Hospital</v>
          </cell>
          <cell r="I50" t="str">
            <v>PPS</v>
          </cell>
          <cell r="J50">
            <v>43465</v>
          </cell>
          <cell r="K50">
            <v>9914</v>
          </cell>
          <cell r="L50">
            <v>4319</v>
          </cell>
          <cell r="M50">
            <v>47178</v>
          </cell>
          <cell r="N50">
            <v>0</v>
          </cell>
          <cell r="O50">
            <v>104583</v>
          </cell>
          <cell r="P50">
            <v>165994</v>
          </cell>
          <cell r="Q50">
            <v>1687</v>
          </cell>
          <cell r="R50">
            <v>167681</v>
          </cell>
          <cell r="S50">
            <v>2513249647</v>
          </cell>
          <cell r="T50">
            <v>44616632</v>
          </cell>
          <cell r="U50">
            <v>0</v>
          </cell>
          <cell r="V50">
            <v>0</v>
          </cell>
          <cell r="W50">
            <v>2468633015</v>
          </cell>
          <cell r="X50">
            <v>55537179</v>
          </cell>
          <cell r="Y50">
            <v>13038474</v>
          </cell>
          <cell r="Z50">
            <v>68575653</v>
          </cell>
          <cell r="AA50">
            <v>26076096</v>
          </cell>
          <cell r="AB50">
            <v>6372430</v>
          </cell>
          <cell r="AC50">
            <v>32448526</v>
          </cell>
          <cell r="AD50">
            <v>35097291</v>
          </cell>
          <cell r="AE50">
            <v>9649643</v>
          </cell>
          <cell r="AF50">
            <v>44746934</v>
          </cell>
          <cell r="AG50">
            <v>7832118</v>
          </cell>
          <cell r="AH50">
            <v>1856045</v>
          </cell>
          <cell r="AI50">
            <v>9688163</v>
          </cell>
          <cell r="AJ50">
            <v>363675317</v>
          </cell>
          <cell r="AK50">
            <v>140650390</v>
          </cell>
          <cell r="AL50">
            <v>504325707</v>
          </cell>
          <cell r="AM50">
            <v>99310057</v>
          </cell>
          <cell r="AN50">
            <v>24491044</v>
          </cell>
          <cell r="AO50">
            <v>123801101</v>
          </cell>
          <cell r="AP50">
            <v>2345258</v>
          </cell>
          <cell r="AQ50">
            <v>315176</v>
          </cell>
          <cell r="AR50">
            <v>2660434</v>
          </cell>
          <cell r="AS50">
            <v>432425</v>
          </cell>
          <cell r="AT50">
            <v>71665</v>
          </cell>
          <cell r="AU50">
            <v>504090</v>
          </cell>
          <cell r="AV50">
            <v>12511291</v>
          </cell>
          <cell r="AW50">
            <v>7832458</v>
          </cell>
          <cell r="AX50">
            <v>20343749</v>
          </cell>
          <cell r="AY50">
            <v>1050556</v>
          </cell>
          <cell r="AZ50">
            <v>1053898</v>
          </cell>
          <cell r="BA50">
            <v>2104454</v>
          </cell>
          <cell r="BB50">
            <v>1258613063</v>
          </cell>
          <cell r="BC50">
            <v>569367475</v>
          </cell>
          <cell r="BD50">
            <v>1827980538</v>
          </cell>
          <cell r="BE50">
            <v>484537699</v>
          </cell>
          <cell r="BF50">
            <v>218287562</v>
          </cell>
          <cell r="BG50">
            <v>702825261</v>
          </cell>
          <cell r="BH50">
            <v>1727779399</v>
          </cell>
          <cell r="BI50">
            <v>740853616</v>
          </cell>
          <cell r="BJ50">
            <v>2468633015</v>
          </cell>
          <cell r="BK50">
            <v>619238951</v>
          </cell>
          <cell r="BL50">
            <v>252132644</v>
          </cell>
          <cell r="BM50">
            <v>871371595</v>
          </cell>
          <cell r="BN50">
            <v>17369749</v>
          </cell>
          <cell r="BO50">
            <v>9511402</v>
          </cell>
          <cell r="BP50">
            <v>26881151</v>
          </cell>
          <cell r="BQ50">
            <v>21333148</v>
          </cell>
          <cell r="BR50">
            <v>0</v>
          </cell>
          <cell r="BS50">
            <v>0</v>
          </cell>
          <cell r="BT50">
            <v>21333148</v>
          </cell>
          <cell r="BU50">
            <v>0</v>
          </cell>
          <cell r="BV50">
            <v>0</v>
          </cell>
          <cell r="BW50">
            <v>0</v>
          </cell>
          <cell r="BX50">
            <v>0</v>
          </cell>
          <cell r="CD50">
            <v>0</v>
          </cell>
          <cell r="CF50">
            <v>0</v>
          </cell>
          <cell r="CG50">
            <v>69833850.620000005</v>
          </cell>
          <cell r="CH50">
            <v>11331744.119999999</v>
          </cell>
          <cell r="CI50">
            <v>81165594.74000001</v>
          </cell>
          <cell r="CJ50">
            <v>21311041.079999998</v>
          </cell>
          <cell r="CK50">
            <v>2348190.5099999998</v>
          </cell>
          <cell r="CL50">
            <v>23659231.589999996</v>
          </cell>
        </row>
        <row r="51">
          <cell r="D51">
            <v>1386895886</v>
          </cell>
          <cell r="E51">
            <v>500002</v>
          </cell>
          <cell r="G51" t="str">
            <v>20181030</v>
          </cell>
          <cell r="H51" t="str">
            <v>Providence St Mary Medical Center</v>
          </cell>
          <cell r="I51" t="str">
            <v>PPS</v>
          </cell>
          <cell r="J51">
            <v>43465</v>
          </cell>
          <cell r="K51">
            <v>594</v>
          </cell>
          <cell r="L51">
            <v>1503</v>
          </cell>
          <cell r="M51">
            <v>3281</v>
          </cell>
          <cell r="N51">
            <v>0</v>
          </cell>
          <cell r="O51">
            <v>18948</v>
          </cell>
          <cell r="P51">
            <v>24326</v>
          </cell>
          <cell r="Q51">
            <v>288</v>
          </cell>
          <cell r="R51">
            <v>24614</v>
          </cell>
          <cell r="S51">
            <v>601682006</v>
          </cell>
          <cell r="T51">
            <v>22381415</v>
          </cell>
          <cell r="U51">
            <v>0</v>
          </cell>
          <cell r="V51">
            <v>5356987</v>
          </cell>
          <cell r="W51">
            <v>573943604</v>
          </cell>
          <cell r="X51">
            <v>1994244</v>
          </cell>
          <cell r="Y51">
            <v>3158069</v>
          </cell>
          <cell r="Z51">
            <v>5152313</v>
          </cell>
          <cell r="AA51">
            <v>1277337</v>
          </cell>
          <cell r="AB51">
            <v>1677736</v>
          </cell>
          <cell r="AC51">
            <v>2955073</v>
          </cell>
          <cell r="AD51">
            <v>2776335</v>
          </cell>
          <cell r="AE51">
            <v>1447921</v>
          </cell>
          <cell r="AF51">
            <v>4224256</v>
          </cell>
          <cell r="AG51">
            <v>674356</v>
          </cell>
          <cell r="AH51">
            <v>457762</v>
          </cell>
          <cell r="AI51">
            <v>1132118</v>
          </cell>
          <cell r="AJ51">
            <v>22322014</v>
          </cell>
          <cell r="AK51">
            <v>37431072</v>
          </cell>
          <cell r="AL51">
            <v>59753086</v>
          </cell>
          <cell r="AM51">
            <v>5637695</v>
          </cell>
          <cell r="AN51">
            <v>5719240</v>
          </cell>
          <cell r="AO51">
            <v>11356935</v>
          </cell>
          <cell r="AP51">
            <v>10394832</v>
          </cell>
          <cell r="AQ51">
            <v>12920557</v>
          </cell>
          <cell r="AR51">
            <v>23315389</v>
          </cell>
          <cell r="AS51">
            <v>2911994</v>
          </cell>
          <cell r="AT51">
            <v>6016162</v>
          </cell>
          <cell r="AU51">
            <v>8928156</v>
          </cell>
          <cell r="AV51">
            <v>2106840</v>
          </cell>
          <cell r="AW51">
            <v>6056355</v>
          </cell>
          <cell r="AX51">
            <v>8163195</v>
          </cell>
          <cell r="AY51">
            <v>151924</v>
          </cell>
          <cell r="AZ51">
            <v>603319</v>
          </cell>
          <cell r="BA51">
            <v>755243</v>
          </cell>
          <cell r="BB51">
            <v>201111659</v>
          </cell>
          <cell r="BC51">
            <v>272223706</v>
          </cell>
          <cell r="BD51">
            <v>473335365</v>
          </cell>
          <cell r="BE51">
            <v>76357176</v>
          </cell>
          <cell r="BF51">
            <v>95596164</v>
          </cell>
          <cell r="BG51">
            <v>171953340</v>
          </cell>
          <cell r="BH51">
            <v>240705924</v>
          </cell>
          <cell r="BI51">
            <v>333237680</v>
          </cell>
          <cell r="BJ51">
            <v>573943604</v>
          </cell>
          <cell r="BK51">
            <v>87010482</v>
          </cell>
          <cell r="BL51">
            <v>110070383</v>
          </cell>
          <cell r="BM51">
            <v>197080865</v>
          </cell>
          <cell r="BN51">
            <v>2855936</v>
          </cell>
          <cell r="BO51">
            <v>6876823</v>
          </cell>
          <cell r="BP51">
            <v>9732759</v>
          </cell>
          <cell r="BQ51">
            <v>2269684</v>
          </cell>
          <cell r="BR51">
            <v>0</v>
          </cell>
          <cell r="BS51">
            <v>0</v>
          </cell>
          <cell r="BT51">
            <v>2269684</v>
          </cell>
          <cell r="BU51">
            <v>0</v>
          </cell>
          <cell r="BV51">
            <v>0</v>
          </cell>
          <cell r="BW51">
            <v>0</v>
          </cell>
          <cell r="BX51">
            <v>0</v>
          </cell>
          <cell r="CD51">
            <v>0</v>
          </cell>
          <cell r="CF51">
            <v>0</v>
          </cell>
          <cell r="CG51">
            <v>5244368.22</v>
          </cell>
          <cell r="CH51">
            <v>1277645.48</v>
          </cell>
          <cell r="CI51">
            <v>6522013.6999999993</v>
          </cell>
          <cell r="CJ51">
            <v>1414301.01</v>
          </cell>
          <cell r="CK51">
            <v>289459.49</v>
          </cell>
          <cell r="CL51">
            <v>1703760.5</v>
          </cell>
        </row>
        <row r="52">
          <cell r="D52">
            <v>1346250594</v>
          </cell>
          <cell r="E52">
            <v>500024</v>
          </cell>
          <cell r="G52" t="str">
            <v>20181016</v>
          </cell>
          <cell r="H52" t="str">
            <v>Providence St. Peter Hospital</v>
          </cell>
          <cell r="I52" t="str">
            <v>PPS</v>
          </cell>
          <cell r="J52">
            <v>43465</v>
          </cell>
          <cell r="K52">
            <v>2114</v>
          </cell>
          <cell r="L52">
            <v>62</v>
          </cell>
          <cell r="M52">
            <v>21297</v>
          </cell>
          <cell r="N52">
            <v>0</v>
          </cell>
          <cell r="O52">
            <v>81034</v>
          </cell>
          <cell r="P52">
            <v>104507</v>
          </cell>
          <cell r="Q52">
            <v>803</v>
          </cell>
          <cell r="R52">
            <v>105310</v>
          </cell>
          <cell r="S52">
            <v>2045470460</v>
          </cell>
          <cell r="T52">
            <v>3727522</v>
          </cell>
          <cell r="U52">
            <v>0</v>
          </cell>
          <cell r="V52">
            <v>3009965</v>
          </cell>
          <cell r="W52">
            <v>2038732973</v>
          </cell>
          <cell r="X52">
            <v>27216044</v>
          </cell>
          <cell r="Y52">
            <v>10232840</v>
          </cell>
          <cell r="Z52">
            <v>37448884</v>
          </cell>
          <cell r="AA52">
            <v>12296144</v>
          </cell>
          <cell r="AB52">
            <v>3816024</v>
          </cell>
          <cell r="AC52">
            <v>16112168</v>
          </cell>
          <cell r="AD52">
            <v>605277</v>
          </cell>
          <cell r="AE52">
            <v>544606</v>
          </cell>
          <cell r="AF52">
            <v>1149883</v>
          </cell>
          <cell r="AG52">
            <v>25929</v>
          </cell>
          <cell r="AH52">
            <v>33347</v>
          </cell>
          <cell r="AI52">
            <v>59276</v>
          </cell>
          <cell r="AJ52">
            <v>191034552</v>
          </cell>
          <cell r="AK52">
            <v>139008251</v>
          </cell>
          <cell r="AL52">
            <v>330042803</v>
          </cell>
          <cell r="AM52">
            <v>37890114</v>
          </cell>
          <cell r="AN52">
            <v>16531717</v>
          </cell>
          <cell r="AO52">
            <v>54421831</v>
          </cell>
          <cell r="AP52">
            <v>519111</v>
          </cell>
          <cell r="AQ52">
            <v>102151</v>
          </cell>
          <cell r="AR52">
            <v>621262</v>
          </cell>
          <cell r="AS52">
            <v>79177</v>
          </cell>
          <cell r="AT52">
            <v>11960</v>
          </cell>
          <cell r="AU52">
            <v>91137</v>
          </cell>
          <cell r="AV52">
            <v>13535331</v>
          </cell>
          <cell r="AW52">
            <v>19925483</v>
          </cell>
          <cell r="AX52">
            <v>33460814</v>
          </cell>
          <cell r="AY52">
            <v>224855</v>
          </cell>
          <cell r="AZ52">
            <v>1185680</v>
          </cell>
          <cell r="BA52">
            <v>1410535</v>
          </cell>
          <cell r="BB52">
            <v>1106034835</v>
          </cell>
          <cell r="BC52">
            <v>529974491</v>
          </cell>
          <cell r="BD52">
            <v>1636009326</v>
          </cell>
          <cell r="BE52">
            <v>293251049</v>
          </cell>
          <cell r="BF52">
            <v>134975108</v>
          </cell>
          <cell r="BG52">
            <v>428226157</v>
          </cell>
          <cell r="BH52">
            <v>1338945150</v>
          </cell>
          <cell r="BI52">
            <v>699787822</v>
          </cell>
          <cell r="BJ52">
            <v>2038732972</v>
          </cell>
          <cell r="BK52">
            <v>343767268</v>
          </cell>
          <cell r="BL52">
            <v>156553836</v>
          </cell>
          <cell r="BM52">
            <v>500321104</v>
          </cell>
          <cell r="BN52">
            <v>18087217</v>
          </cell>
          <cell r="BO52">
            <v>12866220</v>
          </cell>
          <cell r="BP52">
            <v>30953437</v>
          </cell>
          <cell r="BQ52">
            <v>14588634</v>
          </cell>
          <cell r="BR52">
            <v>0</v>
          </cell>
          <cell r="BS52">
            <v>0</v>
          </cell>
          <cell r="BT52">
            <v>14588634</v>
          </cell>
          <cell r="BU52">
            <v>0</v>
          </cell>
          <cell r="BV52">
            <v>0</v>
          </cell>
          <cell r="BW52">
            <v>0</v>
          </cell>
          <cell r="BX52">
            <v>0</v>
          </cell>
          <cell r="CD52">
            <v>0</v>
          </cell>
          <cell r="CF52">
            <v>0</v>
          </cell>
          <cell r="CG52">
            <v>30120381.84</v>
          </cell>
          <cell r="CH52">
            <v>7777367.3899999997</v>
          </cell>
          <cell r="CI52">
            <v>37897749.229999997</v>
          </cell>
          <cell r="CJ52">
            <v>7043632.2199999997</v>
          </cell>
          <cell r="CK52">
            <v>843176.46</v>
          </cell>
          <cell r="CL52">
            <v>7886808.6799999997</v>
          </cell>
        </row>
        <row r="53">
          <cell r="D53">
            <v>1467536276</v>
          </cell>
          <cell r="E53">
            <v>503300</v>
          </cell>
          <cell r="G53" t="str">
            <v>20181017</v>
          </cell>
          <cell r="H53" t="str">
            <v>Seattle Children's Hospital</v>
          </cell>
          <cell r="I53" t="str">
            <v>PPS</v>
          </cell>
          <cell r="J53">
            <v>43373</v>
          </cell>
          <cell r="K53">
            <v>13261</v>
          </cell>
          <cell r="L53">
            <v>7298</v>
          </cell>
          <cell r="M53">
            <v>48173</v>
          </cell>
          <cell r="N53">
            <v>0</v>
          </cell>
          <cell r="O53">
            <v>31649</v>
          </cell>
          <cell r="P53">
            <v>100381</v>
          </cell>
          <cell r="Q53">
            <v>0</v>
          </cell>
          <cell r="R53">
            <v>100381</v>
          </cell>
          <cell r="S53">
            <v>2747120446</v>
          </cell>
          <cell r="T53">
            <v>64931238</v>
          </cell>
          <cell r="U53">
            <v>0</v>
          </cell>
          <cell r="V53">
            <v>19767975</v>
          </cell>
          <cell r="W53">
            <v>2662421233</v>
          </cell>
          <cell r="X53">
            <v>313226526</v>
          </cell>
          <cell r="Y53">
            <v>77645852</v>
          </cell>
          <cell r="Z53">
            <v>390872378</v>
          </cell>
          <cell r="AA53">
            <v>231586472</v>
          </cell>
          <cell r="AB53">
            <v>44414446</v>
          </cell>
          <cell r="AC53">
            <v>276000918</v>
          </cell>
          <cell r="AD53">
            <v>134173922</v>
          </cell>
          <cell r="AE53">
            <v>16522820</v>
          </cell>
          <cell r="AF53">
            <v>150696742</v>
          </cell>
          <cell r="AG53">
            <v>42459640</v>
          </cell>
          <cell r="AH53">
            <v>3500180</v>
          </cell>
          <cell r="AI53">
            <v>45959820</v>
          </cell>
          <cell r="AJ53">
            <v>669280513</v>
          </cell>
          <cell r="AK53">
            <v>298315810</v>
          </cell>
          <cell r="AL53">
            <v>967596323</v>
          </cell>
          <cell r="AM53">
            <v>206458685</v>
          </cell>
          <cell r="AN53">
            <v>55839078</v>
          </cell>
          <cell r="AO53">
            <v>262297763</v>
          </cell>
          <cell r="AP53">
            <v>0</v>
          </cell>
          <cell r="AQ53">
            <v>0</v>
          </cell>
          <cell r="AR53">
            <v>0</v>
          </cell>
          <cell r="AS53">
            <v>0</v>
          </cell>
          <cell r="AT53">
            <v>0</v>
          </cell>
          <cell r="AU53">
            <v>0</v>
          </cell>
          <cell r="AV53">
            <v>22012577</v>
          </cell>
          <cell r="AW53">
            <v>9831461</v>
          </cell>
          <cell r="AX53">
            <v>31844038</v>
          </cell>
          <cell r="AY53">
            <v>5011413</v>
          </cell>
          <cell r="AZ53">
            <v>1349470</v>
          </cell>
          <cell r="BA53">
            <v>6360883</v>
          </cell>
          <cell r="BB53">
            <v>650240639</v>
          </cell>
          <cell r="BC53">
            <v>471171113</v>
          </cell>
          <cell r="BD53">
            <v>1121411752</v>
          </cell>
          <cell r="BE53">
            <v>405204476</v>
          </cell>
          <cell r="BF53">
            <v>299174069</v>
          </cell>
          <cell r="BG53">
            <v>704378545</v>
          </cell>
          <cell r="BH53">
            <v>1788934177</v>
          </cell>
          <cell r="BI53">
            <v>873487056</v>
          </cell>
          <cell r="BJ53">
            <v>2662421233</v>
          </cell>
          <cell r="BK53">
            <v>890720686</v>
          </cell>
          <cell r="BL53">
            <v>404277243</v>
          </cell>
          <cell r="BM53">
            <v>1294997929</v>
          </cell>
          <cell r="BN53">
            <v>13157316</v>
          </cell>
          <cell r="BO53">
            <v>20311339</v>
          </cell>
          <cell r="BP53">
            <v>33468655</v>
          </cell>
          <cell r="BQ53">
            <v>1968603</v>
          </cell>
          <cell r="BR53">
            <v>0</v>
          </cell>
          <cell r="BS53">
            <v>0</v>
          </cell>
          <cell r="BT53">
            <v>1968603</v>
          </cell>
          <cell r="BU53">
            <v>0</v>
          </cell>
          <cell r="BV53">
            <v>0</v>
          </cell>
          <cell r="BW53">
            <v>0</v>
          </cell>
          <cell r="BX53">
            <v>0</v>
          </cell>
          <cell r="CD53">
            <v>0</v>
          </cell>
          <cell r="CF53">
            <v>0</v>
          </cell>
          <cell r="CG53">
            <v>98167722.439999998</v>
          </cell>
          <cell r="CH53">
            <v>22994895.010000002</v>
          </cell>
          <cell r="CI53">
            <v>121162617.45</v>
          </cell>
          <cell r="CJ53">
            <v>29065112.289999999</v>
          </cell>
          <cell r="CK53">
            <v>6867192.54</v>
          </cell>
          <cell r="CL53">
            <v>35932304.829999998</v>
          </cell>
        </row>
        <row r="54">
          <cell r="D54">
            <v>1992848857</v>
          </cell>
          <cell r="E54">
            <v>503302</v>
          </cell>
          <cell r="G54" t="str">
            <v>20181017</v>
          </cell>
          <cell r="H54" t="str">
            <v>Shriners Hospitals for Children - Spokane</v>
          </cell>
          <cell r="I54" t="str">
            <v>PPS</v>
          </cell>
          <cell r="J54">
            <v>43465</v>
          </cell>
          <cell r="K54">
            <v>4</v>
          </cell>
          <cell r="L54">
            <v>71</v>
          </cell>
          <cell r="M54">
            <v>232</v>
          </cell>
          <cell r="N54">
            <v>4</v>
          </cell>
          <cell r="O54">
            <v>381</v>
          </cell>
          <cell r="P54">
            <v>692</v>
          </cell>
          <cell r="Q54">
            <v>0</v>
          </cell>
          <cell r="R54">
            <v>692</v>
          </cell>
          <cell r="S54">
            <v>38464481</v>
          </cell>
          <cell r="T54">
            <v>6855793</v>
          </cell>
          <cell r="U54">
            <v>0</v>
          </cell>
          <cell r="V54">
            <v>0</v>
          </cell>
          <cell r="W54">
            <v>31608688</v>
          </cell>
          <cell r="X54">
            <v>48576</v>
          </cell>
          <cell r="Y54">
            <v>353008</v>
          </cell>
          <cell r="Z54">
            <v>401584</v>
          </cell>
          <cell r="AA54">
            <v>14790</v>
          </cell>
          <cell r="AB54">
            <v>66177</v>
          </cell>
          <cell r="AC54">
            <v>80967</v>
          </cell>
          <cell r="AD54">
            <v>1117758</v>
          </cell>
          <cell r="AE54">
            <v>2022718</v>
          </cell>
          <cell r="AF54">
            <v>3140476</v>
          </cell>
          <cell r="AG54">
            <v>498432</v>
          </cell>
          <cell r="AH54">
            <v>639445</v>
          </cell>
          <cell r="AI54">
            <v>1137877</v>
          </cell>
          <cell r="AJ54">
            <v>3381196</v>
          </cell>
          <cell r="AK54">
            <v>8255509</v>
          </cell>
          <cell r="AL54">
            <v>11636705</v>
          </cell>
          <cell r="AM54">
            <v>1119550</v>
          </cell>
          <cell r="AN54">
            <v>1641898</v>
          </cell>
          <cell r="AO54">
            <v>2761448</v>
          </cell>
          <cell r="AP54">
            <v>0</v>
          </cell>
          <cell r="AQ54">
            <v>0</v>
          </cell>
          <cell r="AR54">
            <v>0</v>
          </cell>
          <cell r="AS54">
            <v>0</v>
          </cell>
          <cell r="AT54">
            <v>0</v>
          </cell>
          <cell r="AU54">
            <v>0</v>
          </cell>
          <cell r="AV54">
            <v>1607575</v>
          </cell>
          <cell r="AW54">
            <v>1475587</v>
          </cell>
          <cell r="AX54">
            <v>3083162</v>
          </cell>
          <cell r="AY54">
            <v>0</v>
          </cell>
          <cell r="AZ54">
            <v>0</v>
          </cell>
          <cell r="BA54">
            <v>0</v>
          </cell>
          <cell r="BB54">
            <v>3825481</v>
          </cell>
          <cell r="BC54">
            <v>9521280</v>
          </cell>
          <cell r="BD54">
            <v>13346761</v>
          </cell>
          <cell r="BE54">
            <v>794310</v>
          </cell>
          <cell r="BF54">
            <v>3094402</v>
          </cell>
          <cell r="BG54">
            <v>3888712</v>
          </cell>
          <cell r="BH54">
            <v>9980586</v>
          </cell>
          <cell r="BI54">
            <v>21628102</v>
          </cell>
          <cell r="BJ54">
            <v>31608688</v>
          </cell>
          <cell r="BK54">
            <v>2427082</v>
          </cell>
          <cell r="BL54">
            <v>5441922</v>
          </cell>
          <cell r="BM54">
            <v>7869004</v>
          </cell>
          <cell r="BN54">
            <v>1607575</v>
          </cell>
          <cell r="BO54">
            <v>1475587</v>
          </cell>
          <cell r="BP54">
            <v>3083162</v>
          </cell>
          <cell r="BQ54">
            <v>731054</v>
          </cell>
          <cell r="BR54">
            <v>0</v>
          </cell>
          <cell r="BS54">
            <v>0</v>
          </cell>
          <cell r="BT54">
            <v>731054</v>
          </cell>
          <cell r="BU54">
            <v>0</v>
          </cell>
          <cell r="BV54">
            <v>0</v>
          </cell>
          <cell r="BW54">
            <v>0</v>
          </cell>
          <cell r="BX54">
            <v>0</v>
          </cell>
          <cell r="CD54">
            <v>0</v>
          </cell>
          <cell r="CF54">
            <v>0</v>
          </cell>
          <cell r="CG54">
            <v>48196.66</v>
          </cell>
          <cell r="CH54">
            <v>307127.52</v>
          </cell>
          <cell r="CI54">
            <v>355324.18000000005</v>
          </cell>
          <cell r="CJ54">
            <v>14790.35</v>
          </cell>
          <cell r="CK54">
            <v>77545.42</v>
          </cell>
          <cell r="CL54">
            <v>92335.77</v>
          </cell>
        </row>
        <row r="55">
          <cell r="D55">
            <v>1033107214</v>
          </cell>
          <cell r="E55">
            <v>500026</v>
          </cell>
          <cell r="G55" t="str">
            <v>20181017</v>
          </cell>
          <cell r="H55" t="str">
            <v>Swedish Edmonds</v>
          </cell>
          <cell r="I55" t="str">
            <v>PPS</v>
          </cell>
          <cell r="J55">
            <v>43465</v>
          </cell>
          <cell r="K55">
            <v>1371</v>
          </cell>
          <cell r="L55">
            <v>46</v>
          </cell>
          <cell r="M55">
            <v>11269</v>
          </cell>
          <cell r="N55">
            <v>0</v>
          </cell>
          <cell r="O55">
            <v>36477</v>
          </cell>
          <cell r="P55">
            <v>49163</v>
          </cell>
          <cell r="Q55">
            <v>1098</v>
          </cell>
          <cell r="R55">
            <v>50261</v>
          </cell>
          <cell r="S55">
            <v>889789244</v>
          </cell>
          <cell r="T55">
            <v>3584983</v>
          </cell>
          <cell r="U55">
            <v>0</v>
          </cell>
          <cell r="V55">
            <v>0</v>
          </cell>
          <cell r="W55">
            <v>886204261</v>
          </cell>
          <cell r="X55">
            <v>10177550</v>
          </cell>
          <cell r="Y55">
            <v>3546233</v>
          </cell>
          <cell r="Z55">
            <v>13723783</v>
          </cell>
          <cell r="AA55">
            <v>3139983</v>
          </cell>
          <cell r="AB55">
            <v>1110921</v>
          </cell>
          <cell r="AC55">
            <v>4250904</v>
          </cell>
          <cell r="AD55">
            <v>397494</v>
          </cell>
          <cell r="AE55">
            <v>2024268</v>
          </cell>
          <cell r="AF55">
            <v>2421762</v>
          </cell>
          <cell r="AG55">
            <v>72989</v>
          </cell>
          <cell r="AH55">
            <v>206376</v>
          </cell>
          <cell r="AI55">
            <v>279365</v>
          </cell>
          <cell r="AJ55">
            <v>70341601</v>
          </cell>
          <cell r="AK55">
            <v>64315151</v>
          </cell>
          <cell r="AL55">
            <v>134656752</v>
          </cell>
          <cell r="AM55">
            <v>14638202</v>
          </cell>
          <cell r="AN55">
            <v>6457462</v>
          </cell>
          <cell r="AO55">
            <v>21095664</v>
          </cell>
          <cell r="AP55">
            <v>0</v>
          </cell>
          <cell r="AQ55">
            <v>0</v>
          </cell>
          <cell r="AR55">
            <v>0</v>
          </cell>
          <cell r="AS55">
            <v>0</v>
          </cell>
          <cell r="AT55">
            <v>0</v>
          </cell>
          <cell r="AU55">
            <v>0</v>
          </cell>
          <cell r="AV55">
            <v>6877182</v>
          </cell>
          <cell r="AW55">
            <v>12889580</v>
          </cell>
          <cell r="AX55">
            <v>19766762</v>
          </cell>
          <cell r="AY55">
            <v>328281</v>
          </cell>
          <cell r="AZ55">
            <v>538659</v>
          </cell>
          <cell r="BA55">
            <v>866940</v>
          </cell>
          <cell r="BB55">
            <v>429097147</v>
          </cell>
          <cell r="BC55">
            <v>286538056</v>
          </cell>
          <cell r="BD55">
            <v>715635203</v>
          </cell>
          <cell r="BE55">
            <v>130050425</v>
          </cell>
          <cell r="BF55">
            <v>76177864</v>
          </cell>
          <cell r="BG55">
            <v>206228289</v>
          </cell>
          <cell r="BH55">
            <v>516890974</v>
          </cell>
          <cell r="BI55">
            <v>369313288</v>
          </cell>
          <cell r="BJ55">
            <v>886204262</v>
          </cell>
          <cell r="BK55">
            <v>148229880</v>
          </cell>
          <cell r="BL55">
            <v>84491282</v>
          </cell>
          <cell r="BM55">
            <v>232721162</v>
          </cell>
          <cell r="BN55">
            <v>6561323</v>
          </cell>
          <cell r="BO55">
            <v>7702694</v>
          </cell>
          <cell r="BP55">
            <v>14264017</v>
          </cell>
          <cell r="BQ55">
            <v>7629856</v>
          </cell>
          <cell r="BR55">
            <v>0</v>
          </cell>
          <cell r="BS55">
            <v>0</v>
          </cell>
          <cell r="BT55">
            <v>7629856</v>
          </cell>
          <cell r="BU55">
            <v>0</v>
          </cell>
          <cell r="BV55">
            <v>0</v>
          </cell>
          <cell r="BW55">
            <v>0</v>
          </cell>
          <cell r="BX55">
            <v>0</v>
          </cell>
          <cell r="CD55">
            <v>0</v>
          </cell>
          <cell r="CF55">
            <v>0</v>
          </cell>
          <cell r="CG55">
            <v>22345482.57</v>
          </cell>
          <cell r="CH55">
            <v>2826562.65</v>
          </cell>
          <cell r="CI55">
            <v>25172045.219999999</v>
          </cell>
          <cell r="CJ55">
            <v>6668795.1799999997</v>
          </cell>
          <cell r="CK55">
            <v>271423.34000000003</v>
          </cell>
          <cell r="CL55">
            <v>6940218.5199999996</v>
          </cell>
        </row>
        <row r="56">
          <cell r="D56">
            <v>1851686059</v>
          </cell>
          <cell r="E56">
            <v>500152</v>
          </cell>
          <cell r="G56" t="str">
            <v>20181017</v>
          </cell>
          <cell r="H56" t="str">
            <v>Swedish Issaquah</v>
          </cell>
          <cell r="I56" t="str">
            <v>PPS</v>
          </cell>
          <cell r="J56">
            <v>43465</v>
          </cell>
          <cell r="K56">
            <v>418</v>
          </cell>
          <cell r="L56">
            <v>11</v>
          </cell>
          <cell r="M56">
            <v>2977</v>
          </cell>
          <cell r="N56">
            <v>0</v>
          </cell>
          <cell r="O56">
            <v>18528</v>
          </cell>
          <cell r="P56">
            <v>21934</v>
          </cell>
          <cell r="Q56">
            <v>771</v>
          </cell>
          <cell r="R56">
            <v>22705</v>
          </cell>
          <cell r="S56">
            <v>668756532</v>
          </cell>
          <cell r="T56">
            <v>1389374</v>
          </cell>
          <cell r="U56">
            <v>0</v>
          </cell>
          <cell r="V56">
            <v>0</v>
          </cell>
          <cell r="W56">
            <v>667367158</v>
          </cell>
          <cell r="X56">
            <v>4093590</v>
          </cell>
          <cell r="Y56">
            <v>2693555</v>
          </cell>
          <cell r="Z56">
            <v>6787145</v>
          </cell>
          <cell r="AA56">
            <v>1565481</v>
          </cell>
          <cell r="AB56">
            <v>934429</v>
          </cell>
          <cell r="AC56">
            <v>2499910</v>
          </cell>
          <cell r="AD56">
            <v>92498</v>
          </cell>
          <cell r="AE56">
            <v>1602996</v>
          </cell>
          <cell r="AF56">
            <v>1695494</v>
          </cell>
          <cell r="AG56">
            <v>14008</v>
          </cell>
          <cell r="AH56">
            <v>128713</v>
          </cell>
          <cell r="AI56">
            <v>142721</v>
          </cell>
          <cell r="AJ56">
            <v>24186105</v>
          </cell>
          <cell r="AK56">
            <v>37752165</v>
          </cell>
          <cell r="AL56">
            <v>61938270</v>
          </cell>
          <cell r="AM56">
            <v>4793695</v>
          </cell>
          <cell r="AN56">
            <v>3820776</v>
          </cell>
          <cell r="AO56">
            <v>8614471</v>
          </cell>
          <cell r="AP56">
            <v>0</v>
          </cell>
          <cell r="AQ56">
            <v>0</v>
          </cell>
          <cell r="AR56">
            <v>0</v>
          </cell>
          <cell r="AS56">
            <v>0</v>
          </cell>
          <cell r="AT56">
            <v>0</v>
          </cell>
          <cell r="AU56">
            <v>0</v>
          </cell>
          <cell r="AV56">
            <v>4421980</v>
          </cell>
          <cell r="AW56">
            <v>5030742</v>
          </cell>
          <cell r="AX56">
            <v>9452722</v>
          </cell>
          <cell r="AY56">
            <v>484627</v>
          </cell>
          <cell r="AZ56">
            <v>494949</v>
          </cell>
          <cell r="BA56">
            <v>979576</v>
          </cell>
          <cell r="BB56">
            <v>264066768</v>
          </cell>
          <cell r="BC56">
            <v>323426758</v>
          </cell>
          <cell r="BD56">
            <v>587493526</v>
          </cell>
          <cell r="BE56">
            <v>93278874</v>
          </cell>
          <cell r="BF56">
            <v>102631673</v>
          </cell>
          <cell r="BG56">
            <v>195910547</v>
          </cell>
          <cell r="BH56">
            <v>296860941</v>
          </cell>
          <cell r="BI56">
            <v>370506216</v>
          </cell>
          <cell r="BJ56">
            <v>667367157</v>
          </cell>
          <cell r="BK56">
            <v>100136685</v>
          </cell>
          <cell r="BL56">
            <v>108010540</v>
          </cell>
          <cell r="BM56">
            <v>208147225</v>
          </cell>
          <cell r="BN56">
            <v>3689142</v>
          </cell>
          <cell r="BO56">
            <v>2832658</v>
          </cell>
          <cell r="BP56">
            <v>6521800</v>
          </cell>
          <cell r="BQ56">
            <v>3418294</v>
          </cell>
          <cell r="BR56">
            <v>0</v>
          </cell>
          <cell r="BS56">
            <v>0</v>
          </cell>
          <cell r="BT56">
            <v>3418294</v>
          </cell>
          <cell r="BU56">
            <v>0</v>
          </cell>
          <cell r="BV56">
            <v>0</v>
          </cell>
          <cell r="BW56">
            <v>0</v>
          </cell>
          <cell r="BX56">
            <v>0</v>
          </cell>
          <cell r="CD56">
            <v>0</v>
          </cell>
          <cell r="CF56">
            <v>0</v>
          </cell>
          <cell r="CG56">
            <v>3925269.62</v>
          </cell>
          <cell r="CH56">
            <v>1623311.39</v>
          </cell>
          <cell r="CI56">
            <v>5548581.0099999998</v>
          </cell>
          <cell r="CJ56">
            <v>906159.29</v>
          </cell>
          <cell r="CK56">
            <v>145688.54999999999</v>
          </cell>
          <cell r="CL56">
            <v>1051847.8400000001</v>
          </cell>
        </row>
        <row r="57">
          <cell r="D57">
            <v>1306992151</v>
          </cell>
          <cell r="E57">
            <v>500027</v>
          </cell>
          <cell r="G57" t="str">
            <v>20181017</v>
          </cell>
          <cell r="H57" t="str">
            <v xml:space="preserve">Swedish Medical Center (First Hill) </v>
          </cell>
          <cell r="I57" t="str">
            <v>PPS</v>
          </cell>
          <cell r="J57">
            <v>43465</v>
          </cell>
          <cell r="K57">
            <v>11506</v>
          </cell>
          <cell r="L57">
            <v>914</v>
          </cell>
          <cell r="M57">
            <v>45994</v>
          </cell>
          <cell r="N57">
            <v>0</v>
          </cell>
          <cell r="O57">
            <v>124609</v>
          </cell>
          <cell r="P57">
            <v>183023</v>
          </cell>
          <cell r="Q57">
            <v>2885</v>
          </cell>
          <cell r="R57">
            <v>185908</v>
          </cell>
          <cell r="S57">
            <v>4513786094</v>
          </cell>
          <cell r="T57">
            <v>108036904</v>
          </cell>
          <cell r="U57">
            <v>0</v>
          </cell>
          <cell r="V57">
            <v>14510</v>
          </cell>
          <cell r="W57">
            <v>4405734680</v>
          </cell>
          <cell r="X57">
            <v>105841047</v>
          </cell>
          <cell r="Y57">
            <v>19558844</v>
          </cell>
          <cell r="Z57">
            <v>125399891</v>
          </cell>
          <cell r="AA57">
            <v>39562630</v>
          </cell>
          <cell r="AB57">
            <v>6265317</v>
          </cell>
          <cell r="AC57">
            <v>45827947</v>
          </cell>
          <cell r="AD57">
            <v>8358128</v>
          </cell>
          <cell r="AE57">
            <v>3218163</v>
          </cell>
          <cell r="AF57">
            <v>11576291</v>
          </cell>
          <cell r="AG57">
            <v>1469876</v>
          </cell>
          <cell r="AH57">
            <v>277374</v>
          </cell>
          <cell r="AI57">
            <v>1747250</v>
          </cell>
          <cell r="AJ57">
            <v>331834991</v>
          </cell>
          <cell r="AK57">
            <v>258944619</v>
          </cell>
          <cell r="AL57">
            <v>590779610</v>
          </cell>
          <cell r="AM57">
            <v>64368204</v>
          </cell>
          <cell r="AN57">
            <v>26606552</v>
          </cell>
          <cell r="AO57">
            <v>90974756</v>
          </cell>
          <cell r="AP57">
            <v>0</v>
          </cell>
          <cell r="AQ57">
            <v>0</v>
          </cell>
          <cell r="AR57">
            <v>0</v>
          </cell>
          <cell r="AS57">
            <v>0</v>
          </cell>
          <cell r="AT57">
            <v>0</v>
          </cell>
          <cell r="AU57">
            <v>0</v>
          </cell>
          <cell r="AV57">
            <v>16698851</v>
          </cell>
          <cell r="AW57">
            <v>34976978</v>
          </cell>
          <cell r="AX57">
            <v>51675829</v>
          </cell>
          <cell r="AY57">
            <v>2199537</v>
          </cell>
          <cell r="AZ57">
            <v>2515503</v>
          </cell>
          <cell r="BA57">
            <v>4715040</v>
          </cell>
          <cell r="BB57">
            <v>1956736737</v>
          </cell>
          <cell r="BC57">
            <v>1669580837</v>
          </cell>
          <cell r="BD57">
            <v>3626317574</v>
          </cell>
          <cell r="BE57">
            <v>674927166</v>
          </cell>
          <cell r="BF57">
            <v>500931112</v>
          </cell>
          <cell r="BG57">
            <v>1175858278</v>
          </cell>
          <cell r="BH57">
            <v>2419469754</v>
          </cell>
          <cell r="BI57">
            <v>1986279441</v>
          </cell>
          <cell r="BJ57">
            <v>4405749195</v>
          </cell>
          <cell r="BK57">
            <v>782527413</v>
          </cell>
          <cell r="BL57">
            <v>536595858</v>
          </cell>
          <cell r="BM57">
            <v>1319123271</v>
          </cell>
          <cell r="BN57">
            <v>14926357</v>
          </cell>
          <cell r="BO57">
            <v>24217597</v>
          </cell>
          <cell r="BP57">
            <v>39143954</v>
          </cell>
          <cell r="BQ57">
            <v>20847321</v>
          </cell>
          <cell r="BR57">
            <v>0</v>
          </cell>
          <cell r="BS57">
            <v>0</v>
          </cell>
          <cell r="BT57">
            <v>20847321</v>
          </cell>
          <cell r="BU57">
            <v>0</v>
          </cell>
          <cell r="BV57">
            <v>0</v>
          </cell>
          <cell r="BW57">
            <v>0</v>
          </cell>
          <cell r="BX57">
            <v>0</v>
          </cell>
          <cell r="CD57">
            <v>0</v>
          </cell>
          <cell r="CF57">
            <v>0</v>
          </cell>
          <cell r="CG57">
            <v>114266864.64</v>
          </cell>
          <cell r="CH57">
            <v>16047848.93</v>
          </cell>
          <cell r="CI57">
            <v>130314713.56999999</v>
          </cell>
          <cell r="CJ57">
            <v>26227748.399999999</v>
          </cell>
          <cell r="CK57">
            <v>2627427.8199999998</v>
          </cell>
          <cell r="CL57">
            <v>28855176.219999999</v>
          </cell>
        </row>
        <row r="58">
          <cell r="D58">
            <v>1851817308</v>
          </cell>
          <cell r="E58">
            <v>500037</v>
          </cell>
          <cell r="G58" t="str">
            <v>20181204</v>
          </cell>
          <cell r="H58" t="str">
            <v>Toppenish Community Hospital</v>
          </cell>
          <cell r="I58" t="str">
            <v>PPS</v>
          </cell>
          <cell r="J58">
            <v>43464</v>
          </cell>
          <cell r="K58">
            <v>1005</v>
          </cell>
          <cell r="L58">
            <v>0</v>
          </cell>
          <cell r="M58">
            <v>956</v>
          </cell>
          <cell r="N58">
            <v>0</v>
          </cell>
          <cell r="O58">
            <v>1372</v>
          </cell>
          <cell r="P58">
            <v>3333</v>
          </cell>
          <cell r="Q58">
            <v>161</v>
          </cell>
          <cell r="R58">
            <v>3494</v>
          </cell>
          <cell r="S58">
            <v>104566620</v>
          </cell>
          <cell r="T58">
            <v>65301</v>
          </cell>
          <cell r="U58">
            <v>0</v>
          </cell>
          <cell r="V58">
            <v>0</v>
          </cell>
          <cell r="W58">
            <v>104501319</v>
          </cell>
          <cell r="X58">
            <v>0</v>
          </cell>
          <cell r="Y58">
            <v>0</v>
          </cell>
          <cell r="Z58">
            <v>0</v>
          </cell>
          <cell r="AA58">
            <v>0</v>
          </cell>
          <cell r="AB58">
            <v>0</v>
          </cell>
          <cell r="AC58">
            <v>0</v>
          </cell>
          <cell r="AD58">
            <v>0</v>
          </cell>
          <cell r="AE58">
            <v>0</v>
          </cell>
          <cell r="AF58">
            <v>0</v>
          </cell>
          <cell r="AG58">
            <v>0</v>
          </cell>
          <cell r="AH58">
            <v>0</v>
          </cell>
          <cell r="AI58">
            <v>0</v>
          </cell>
          <cell r="AJ58">
            <v>12104485</v>
          </cell>
          <cell r="AK58">
            <v>19850651</v>
          </cell>
          <cell r="AL58">
            <v>31955136</v>
          </cell>
          <cell r="AM58">
            <v>882745</v>
          </cell>
          <cell r="AN58">
            <v>991965</v>
          </cell>
          <cell r="AO58">
            <v>1874710</v>
          </cell>
          <cell r="AP58">
            <v>0</v>
          </cell>
          <cell r="AQ58">
            <v>0</v>
          </cell>
          <cell r="AR58">
            <v>0</v>
          </cell>
          <cell r="AS58">
            <v>0</v>
          </cell>
          <cell r="AT58">
            <v>0</v>
          </cell>
          <cell r="AU58">
            <v>0</v>
          </cell>
          <cell r="AV58">
            <v>746538</v>
          </cell>
          <cell r="AW58">
            <v>5786199</v>
          </cell>
          <cell r="AX58">
            <v>6532737</v>
          </cell>
          <cell r="AY58">
            <v>13753</v>
          </cell>
          <cell r="AZ58">
            <v>226454</v>
          </cell>
          <cell r="BA58">
            <v>240207</v>
          </cell>
          <cell r="BB58">
            <v>2316289</v>
          </cell>
          <cell r="BC58">
            <v>63697157</v>
          </cell>
          <cell r="BD58">
            <v>66013446</v>
          </cell>
          <cell r="BE58">
            <v>1965058</v>
          </cell>
          <cell r="BF58">
            <v>15635873</v>
          </cell>
          <cell r="BG58">
            <v>17600931</v>
          </cell>
          <cell r="BH58">
            <v>15167312</v>
          </cell>
          <cell r="BI58">
            <v>89334007</v>
          </cell>
          <cell r="BJ58">
            <v>104501319</v>
          </cell>
          <cell r="BK58">
            <v>2861556</v>
          </cell>
          <cell r="BL58">
            <v>16854292</v>
          </cell>
          <cell r="BM58">
            <v>19715848</v>
          </cell>
          <cell r="BN58">
            <v>455569</v>
          </cell>
          <cell r="BO58">
            <v>252816</v>
          </cell>
          <cell r="BP58">
            <v>708385</v>
          </cell>
          <cell r="BQ58">
            <v>827500</v>
          </cell>
          <cell r="BR58">
            <v>0</v>
          </cell>
          <cell r="BS58">
            <v>0</v>
          </cell>
          <cell r="BT58">
            <v>827500</v>
          </cell>
          <cell r="BU58">
            <v>0</v>
          </cell>
          <cell r="BV58">
            <v>0</v>
          </cell>
          <cell r="BW58">
            <v>0</v>
          </cell>
          <cell r="BX58">
            <v>0</v>
          </cell>
          <cell r="CD58">
            <v>0</v>
          </cell>
          <cell r="CF58">
            <v>0</v>
          </cell>
          <cell r="CG58">
            <v>3643361.59</v>
          </cell>
          <cell r="CH58">
            <v>6604246.5800000001</v>
          </cell>
          <cell r="CI58">
            <v>10247608.17</v>
          </cell>
          <cell r="CJ58">
            <v>640109.92000000004</v>
          </cell>
          <cell r="CK58">
            <v>467509.02</v>
          </cell>
          <cell r="CL58">
            <v>1107618.94</v>
          </cell>
        </row>
        <row r="59">
          <cell r="D59">
            <v>1578058137</v>
          </cell>
          <cell r="E59">
            <v>500053</v>
          </cell>
          <cell r="G59" t="str">
            <v>20181030</v>
          </cell>
          <cell r="H59" t="str">
            <v>Trios Hospital</v>
          </cell>
          <cell r="I59" t="str">
            <v>PPS</v>
          </cell>
          <cell r="J59">
            <v>43465</v>
          </cell>
          <cell r="K59">
            <v>855</v>
          </cell>
          <cell r="L59">
            <v>82</v>
          </cell>
          <cell r="M59">
            <v>5095</v>
          </cell>
          <cell r="N59">
            <v>185</v>
          </cell>
          <cell r="O59">
            <v>15133</v>
          </cell>
          <cell r="P59">
            <v>21350</v>
          </cell>
          <cell r="Q59">
            <v>0</v>
          </cell>
          <cell r="R59">
            <v>21350</v>
          </cell>
          <cell r="S59">
            <v>395194733</v>
          </cell>
          <cell r="T59">
            <v>565218</v>
          </cell>
          <cell r="U59">
            <v>0</v>
          </cell>
          <cell r="V59">
            <v>0</v>
          </cell>
          <cell r="W59">
            <v>394629515</v>
          </cell>
          <cell r="X59">
            <v>4352101</v>
          </cell>
          <cell r="Y59">
            <v>3688648</v>
          </cell>
          <cell r="Z59">
            <v>8040749</v>
          </cell>
          <cell r="AA59">
            <v>2484312</v>
          </cell>
          <cell r="AB59">
            <v>561676</v>
          </cell>
          <cell r="AC59">
            <v>3045988</v>
          </cell>
          <cell r="AD59">
            <v>437831</v>
          </cell>
          <cell r="AE59">
            <v>373050</v>
          </cell>
          <cell r="AF59">
            <v>810881</v>
          </cell>
          <cell r="AG59">
            <v>76834</v>
          </cell>
          <cell r="AH59">
            <v>5674</v>
          </cell>
          <cell r="AI59">
            <v>82508</v>
          </cell>
          <cell r="AJ59">
            <v>29823390</v>
          </cell>
          <cell r="AK59">
            <v>44638810</v>
          </cell>
          <cell r="AL59">
            <v>74462200</v>
          </cell>
          <cell r="AM59">
            <v>6709343</v>
          </cell>
          <cell r="AN59">
            <v>5092894</v>
          </cell>
          <cell r="AO59">
            <v>11802237</v>
          </cell>
          <cell r="AP59">
            <v>874047</v>
          </cell>
          <cell r="AQ59">
            <v>1311196</v>
          </cell>
          <cell r="AR59">
            <v>2185243</v>
          </cell>
          <cell r="AS59">
            <v>207505</v>
          </cell>
          <cell r="AT59">
            <v>51444</v>
          </cell>
          <cell r="AU59">
            <v>258949</v>
          </cell>
          <cell r="AV59">
            <v>4061153</v>
          </cell>
          <cell r="AW59">
            <v>5808774</v>
          </cell>
          <cell r="AX59">
            <v>9869927</v>
          </cell>
          <cell r="AY59">
            <v>229988</v>
          </cell>
          <cell r="AZ59">
            <v>378427</v>
          </cell>
          <cell r="BA59">
            <v>608415</v>
          </cell>
          <cell r="BB59">
            <v>131312682</v>
          </cell>
          <cell r="BC59">
            <v>167947833</v>
          </cell>
          <cell r="BD59">
            <v>299260515</v>
          </cell>
          <cell r="BE59">
            <v>43368268</v>
          </cell>
          <cell r="BF59">
            <v>43894097</v>
          </cell>
          <cell r="BG59">
            <v>87262365</v>
          </cell>
          <cell r="BH59">
            <v>170861204</v>
          </cell>
          <cell r="BI59">
            <v>223768311</v>
          </cell>
          <cell r="BJ59">
            <v>394629515</v>
          </cell>
          <cell r="BK59">
            <v>53076250</v>
          </cell>
          <cell r="BL59">
            <v>49984212</v>
          </cell>
          <cell r="BM59">
            <v>103060462</v>
          </cell>
          <cell r="BN59">
            <v>638665</v>
          </cell>
          <cell r="BO59">
            <v>912348</v>
          </cell>
          <cell r="BP59">
            <v>1551013</v>
          </cell>
          <cell r="BQ59">
            <v>180816</v>
          </cell>
          <cell r="BR59">
            <v>0</v>
          </cell>
          <cell r="BS59">
            <v>0</v>
          </cell>
          <cell r="BT59">
            <v>180816</v>
          </cell>
          <cell r="BU59">
            <v>0</v>
          </cell>
          <cell r="BV59">
            <v>0</v>
          </cell>
          <cell r="BW59">
            <v>0</v>
          </cell>
          <cell r="BX59">
            <v>0</v>
          </cell>
          <cell r="CD59">
            <v>0</v>
          </cell>
          <cell r="CF59">
            <v>0</v>
          </cell>
          <cell r="CG59">
            <v>6408521.9500000002</v>
          </cell>
          <cell r="CH59">
            <v>1786308.17</v>
          </cell>
          <cell r="CI59">
            <v>8194830.1200000001</v>
          </cell>
          <cell r="CJ59">
            <v>1212824.99</v>
          </cell>
          <cell r="CK59">
            <v>221218.57</v>
          </cell>
          <cell r="CL59">
            <v>1434043.56</v>
          </cell>
        </row>
        <row r="60">
          <cell r="D60">
            <v>1053373480</v>
          </cell>
          <cell r="E60">
            <v>500036</v>
          </cell>
          <cell r="G60" t="str">
            <v>20181017</v>
          </cell>
          <cell r="H60" t="str">
            <v>Yakima Valley  Hospital (nka Virginia Mason Memorial Hospital)</v>
          </cell>
          <cell r="I60" t="str">
            <v>PPS</v>
          </cell>
          <cell r="J60">
            <v>43465</v>
          </cell>
          <cell r="K60">
            <v>4261</v>
          </cell>
          <cell r="L60">
            <v>14</v>
          </cell>
          <cell r="M60">
            <v>15725</v>
          </cell>
          <cell r="N60">
            <v>0</v>
          </cell>
          <cell r="O60">
            <v>30849</v>
          </cell>
          <cell r="P60">
            <v>50849</v>
          </cell>
          <cell r="Q60">
            <v>0</v>
          </cell>
          <cell r="R60">
            <v>50849</v>
          </cell>
          <cell r="S60">
            <v>1216628670</v>
          </cell>
          <cell r="T60">
            <v>61848885</v>
          </cell>
          <cell r="U60">
            <v>0</v>
          </cell>
          <cell r="V60">
            <v>95692218</v>
          </cell>
          <cell r="W60">
            <v>1059087567</v>
          </cell>
          <cell r="X60">
            <v>2374093</v>
          </cell>
          <cell r="Y60">
            <v>24270240</v>
          </cell>
          <cell r="Z60">
            <v>26644333</v>
          </cell>
          <cell r="AA60">
            <v>931078</v>
          </cell>
          <cell r="AB60">
            <v>8130308</v>
          </cell>
          <cell r="AC60">
            <v>9061386</v>
          </cell>
          <cell r="AD60">
            <v>0</v>
          </cell>
          <cell r="AE60">
            <v>13105</v>
          </cell>
          <cell r="AF60">
            <v>13105</v>
          </cell>
          <cell r="AG60">
            <v>0</v>
          </cell>
          <cell r="AH60">
            <v>1569</v>
          </cell>
          <cell r="AI60">
            <v>1569</v>
          </cell>
          <cell r="AJ60">
            <v>77346930</v>
          </cell>
          <cell r="AK60">
            <v>130240137</v>
          </cell>
          <cell r="AL60">
            <v>207587067</v>
          </cell>
          <cell r="AM60">
            <v>23312504</v>
          </cell>
          <cell r="AN60">
            <v>19953843</v>
          </cell>
          <cell r="AO60">
            <v>43266347</v>
          </cell>
          <cell r="AP60">
            <v>0</v>
          </cell>
          <cell r="AQ60">
            <v>0</v>
          </cell>
          <cell r="AR60">
            <v>0</v>
          </cell>
          <cell r="AS60">
            <v>0</v>
          </cell>
          <cell r="AT60">
            <v>0</v>
          </cell>
          <cell r="AU60">
            <v>0</v>
          </cell>
          <cell r="AV60">
            <v>3299513</v>
          </cell>
          <cell r="AW60">
            <v>15253726</v>
          </cell>
          <cell r="AX60">
            <v>18553239</v>
          </cell>
          <cell r="AY60">
            <v>0</v>
          </cell>
          <cell r="AZ60">
            <v>8837</v>
          </cell>
          <cell r="BA60">
            <v>8837</v>
          </cell>
          <cell r="BB60">
            <v>300817825</v>
          </cell>
          <cell r="BC60">
            <v>505471997</v>
          </cell>
          <cell r="BD60">
            <v>806289822</v>
          </cell>
          <cell r="BE60">
            <v>109167343</v>
          </cell>
          <cell r="BF60">
            <v>159065428</v>
          </cell>
          <cell r="BG60">
            <v>268232771</v>
          </cell>
          <cell r="BH60">
            <v>383838361</v>
          </cell>
          <cell r="BI60">
            <v>675249205</v>
          </cell>
          <cell r="BJ60">
            <v>1059087566</v>
          </cell>
          <cell r="BK60">
            <v>133410925</v>
          </cell>
          <cell r="BL60">
            <v>187159985</v>
          </cell>
          <cell r="BM60">
            <v>320570910</v>
          </cell>
          <cell r="BN60">
            <v>7695116</v>
          </cell>
          <cell r="BO60">
            <v>13537263</v>
          </cell>
          <cell r="BP60">
            <v>21232379</v>
          </cell>
          <cell r="BQ60">
            <v>12764367</v>
          </cell>
          <cell r="BR60">
            <v>0</v>
          </cell>
          <cell r="BS60">
            <v>0</v>
          </cell>
          <cell r="BT60">
            <v>12764367</v>
          </cell>
          <cell r="BU60">
            <v>0</v>
          </cell>
          <cell r="BV60">
            <v>0</v>
          </cell>
          <cell r="BW60">
            <v>0</v>
          </cell>
          <cell r="BX60">
            <v>0</v>
          </cell>
          <cell r="CD60">
            <v>0</v>
          </cell>
          <cell r="CF60">
            <v>0</v>
          </cell>
          <cell r="CG60">
            <v>33375826.289999999</v>
          </cell>
          <cell r="CH60">
            <v>17652444.059999999</v>
          </cell>
          <cell r="CI60">
            <v>51028270.349999994</v>
          </cell>
          <cell r="CJ60">
            <v>9476907.3300000001</v>
          </cell>
          <cell r="CK60">
            <v>2461348.44</v>
          </cell>
          <cell r="CL60">
            <v>11938255.77</v>
          </cell>
        </row>
        <row r="61">
          <cell r="J61" t="str">
            <v>Total</v>
          </cell>
          <cell r="K61">
            <v>108214</v>
          </cell>
          <cell r="L61">
            <v>18309</v>
          </cell>
          <cell r="M61">
            <v>500716</v>
          </cell>
          <cell r="N61">
            <v>1968</v>
          </cell>
          <cell r="O61">
            <v>1446920</v>
          </cell>
          <cell r="P61">
            <v>2076127</v>
          </cell>
          <cell r="Q61">
            <v>26990</v>
          </cell>
          <cell r="R61">
            <v>2103117</v>
          </cell>
          <cell r="S61">
            <v>48464193685</v>
          </cell>
          <cell r="T61">
            <v>1419017552</v>
          </cell>
          <cell r="U61">
            <v>31351117</v>
          </cell>
          <cell r="V61">
            <v>446755320</v>
          </cell>
          <cell r="W61">
            <v>46567069696</v>
          </cell>
          <cell r="X61">
            <v>670258455</v>
          </cell>
          <cell r="Y61">
            <v>265888763</v>
          </cell>
          <cell r="Z61">
            <v>936147218</v>
          </cell>
          <cell r="AA61">
            <v>367173083</v>
          </cell>
          <cell r="AB61">
            <v>104928007</v>
          </cell>
          <cell r="AC61">
            <v>472101090</v>
          </cell>
          <cell r="AD61">
            <v>215058809</v>
          </cell>
          <cell r="AE61">
            <v>59517731</v>
          </cell>
          <cell r="AF61">
            <v>274576540</v>
          </cell>
          <cell r="AG61">
            <v>60354143</v>
          </cell>
          <cell r="AH61">
            <v>11212704</v>
          </cell>
          <cell r="AI61">
            <v>71566847</v>
          </cell>
          <cell r="AJ61">
            <v>4506771669</v>
          </cell>
          <cell r="AK61">
            <v>4236573822</v>
          </cell>
          <cell r="AL61">
            <v>8743345491</v>
          </cell>
          <cell r="AM61">
            <v>1022794154</v>
          </cell>
          <cell r="AN61">
            <v>509161355</v>
          </cell>
          <cell r="AO61">
            <v>1531955509</v>
          </cell>
          <cell r="AP61">
            <v>76761420</v>
          </cell>
          <cell r="AQ61">
            <v>38176973</v>
          </cell>
          <cell r="AR61">
            <v>114938393</v>
          </cell>
          <cell r="AS61">
            <v>17205525</v>
          </cell>
          <cell r="AT61">
            <v>10555087</v>
          </cell>
          <cell r="AU61">
            <v>27760612</v>
          </cell>
          <cell r="AV61">
            <v>293112477</v>
          </cell>
          <cell r="AW61">
            <v>496385701</v>
          </cell>
          <cell r="AX61">
            <v>789498178</v>
          </cell>
          <cell r="AY61">
            <v>18575721</v>
          </cell>
          <cell r="AZ61">
            <v>27760719</v>
          </cell>
          <cell r="BA61">
            <v>46336440</v>
          </cell>
          <cell r="BB61">
            <v>18673559110</v>
          </cell>
          <cell r="BC61">
            <v>17035019281</v>
          </cell>
          <cell r="BD61">
            <v>35708578391</v>
          </cell>
          <cell r="BE61">
            <v>6134476844</v>
          </cell>
          <cell r="BF61">
            <v>5338485230</v>
          </cell>
          <cell r="BG61">
            <v>11472962074</v>
          </cell>
          <cell r="BH61">
            <v>24435521940</v>
          </cell>
          <cell r="BI61">
            <v>22131562271</v>
          </cell>
          <cell r="BJ61">
            <v>46567084211</v>
          </cell>
          <cell r="BK61">
            <v>7620579470</v>
          </cell>
          <cell r="BL61">
            <v>6002103102</v>
          </cell>
          <cell r="BM61">
            <v>13622682572</v>
          </cell>
          <cell r="BN61">
            <v>289085289</v>
          </cell>
          <cell r="BO61">
            <v>399781269</v>
          </cell>
          <cell r="BP61">
            <v>688866558</v>
          </cell>
          <cell r="BQ61">
            <v>154069239</v>
          </cell>
          <cell r="BR61">
            <v>5608</v>
          </cell>
          <cell r="BS61">
            <v>0</v>
          </cell>
          <cell r="BT61">
            <v>154074847</v>
          </cell>
          <cell r="BU61">
            <v>0</v>
          </cell>
          <cell r="BV61">
            <v>0</v>
          </cell>
          <cell r="BW61">
            <v>0</v>
          </cell>
          <cell r="BX61">
            <v>0</v>
          </cell>
          <cell r="BY61">
            <v>0</v>
          </cell>
          <cell r="BZ61">
            <v>0</v>
          </cell>
          <cell r="CA61">
            <v>0</v>
          </cell>
          <cell r="CB61">
            <v>0</v>
          </cell>
          <cell r="CC61">
            <v>0</v>
          </cell>
          <cell r="CD61">
            <v>0</v>
          </cell>
          <cell r="CE61">
            <v>0</v>
          </cell>
          <cell r="CF61">
            <v>0</v>
          </cell>
          <cell r="CG61">
            <v>845074645.80000007</v>
          </cell>
          <cell r="CH61">
            <v>301885801.20999998</v>
          </cell>
          <cell r="CI61">
            <v>1146960447.0099998</v>
          </cell>
          <cell r="CJ61">
            <v>213311702.79000002</v>
          </cell>
          <cell r="CK61">
            <v>49330540.080000021</v>
          </cell>
          <cell r="CL61">
            <v>262642242.87000003</v>
          </cell>
        </row>
        <row r="63">
          <cell r="F63" t="str">
            <v>CPE</v>
          </cell>
          <cell r="H63" t="str">
            <v>Cascade Valley Hospital and Clinics*  (new ownership/same name, but being run by Skagit Valley)</v>
          </cell>
          <cell r="I63" t="str">
            <v>CPE</v>
          </cell>
          <cell r="P63">
            <v>0</v>
          </cell>
          <cell r="Q63">
            <v>0</v>
          </cell>
          <cell r="R63">
            <v>0</v>
          </cell>
          <cell r="W63">
            <v>0</v>
          </cell>
          <cell r="Z63">
            <v>0</v>
          </cell>
          <cell r="AC63">
            <v>0</v>
          </cell>
          <cell r="AF63">
            <v>0</v>
          </cell>
          <cell r="AI63">
            <v>0</v>
          </cell>
          <cell r="AL63">
            <v>0</v>
          </cell>
          <cell r="AO63">
            <v>0</v>
          </cell>
          <cell r="AR63">
            <v>0</v>
          </cell>
          <cell r="AU63">
            <v>0</v>
          </cell>
          <cell r="AX63">
            <v>0</v>
          </cell>
          <cell r="BA63">
            <v>0</v>
          </cell>
          <cell r="BD63">
            <v>0</v>
          </cell>
          <cell r="BG63">
            <v>0</v>
          </cell>
          <cell r="BH63">
            <v>0</v>
          </cell>
          <cell r="BI63">
            <v>0</v>
          </cell>
          <cell r="BJ63">
            <v>0</v>
          </cell>
          <cell r="BK63">
            <v>0</v>
          </cell>
          <cell r="BL63">
            <v>0</v>
          </cell>
          <cell r="BM63">
            <v>0</v>
          </cell>
          <cell r="BP63">
            <v>0</v>
          </cell>
          <cell r="BT63">
            <v>0</v>
          </cell>
          <cell r="BX63">
            <v>0</v>
          </cell>
          <cell r="CD63">
            <v>0</v>
          </cell>
          <cell r="CF63">
            <v>0</v>
          </cell>
          <cell r="CI63">
            <v>0</v>
          </cell>
          <cell r="CL63">
            <v>0</v>
          </cell>
        </row>
        <row r="64">
          <cell r="F64" t="str">
            <v>CPE</v>
          </cell>
          <cell r="H64" t="str">
            <v>Evergreen Healthcare Kirland*</v>
          </cell>
          <cell r="I64" t="str">
            <v>CPE</v>
          </cell>
          <cell r="P64">
            <v>0</v>
          </cell>
          <cell r="Q64">
            <v>0</v>
          </cell>
          <cell r="R64">
            <v>0</v>
          </cell>
          <cell r="W64">
            <v>0</v>
          </cell>
          <cell r="Z64">
            <v>0</v>
          </cell>
          <cell r="AC64">
            <v>0</v>
          </cell>
          <cell r="AF64">
            <v>0</v>
          </cell>
          <cell r="AI64">
            <v>0</v>
          </cell>
          <cell r="AL64">
            <v>0</v>
          </cell>
          <cell r="AO64">
            <v>0</v>
          </cell>
          <cell r="AR64">
            <v>0</v>
          </cell>
          <cell r="AU64">
            <v>0</v>
          </cell>
          <cell r="AX64">
            <v>0</v>
          </cell>
          <cell r="BA64">
            <v>0</v>
          </cell>
          <cell r="BD64">
            <v>0</v>
          </cell>
          <cell r="BG64">
            <v>0</v>
          </cell>
          <cell r="BH64">
            <v>0</v>
          </cell>
          <cell r="BI64">
            <v>0</v>
          </cell>
          <cell r="BJ64">
            <v>0</v>
          </cell>
          <cell r="BK64">
            <v>0</v>
          </cell>
          <cell r="BL64">
            <v>0</v>
          </cell>
          <cell r="BM64">
            <v>0</v>
          </cell>
          <cell r="BP64">
            <v>0</v>
          </cell>
          <cell r="BT64">
            <v>0</v>
          </cell>
          <cell r="BX64">
            <v>0</v>
          </cell>
          <cell r="CD64">
            <v>0</v>
          </cell>
          <cell r="CF64">
            <v>0</v>
          </cell>
          <cell r="CI64">
            <v>0</v>
          </cell>
          <cell r="CL64">
            <v>0</v>
          </cell>
        </row>
        <row r="65">
          <cell r="F65" t="str">
            <v>CPE</v>
          </cell>
          <cell r="H65" t="str">
            <v>Island Hospital*</v>
          </cell>
          <cell r="I65" t="str">
            <v>CPE</v>
          </cell>
          <cell r="P65">
            <v>0</v>
          </cell>
          <cell r="Q65">
            <v>0</v>
          </cell>
          <cell r="R65">
            <v>0</v>
          </cell>
          <cell r="W65">
            <v>0</v>
          </cell>
          <cell r="Z65">
            <v>0</v>
          </cell>
          <cell r="AC65">
            <v>0</v>
          </cell>
          <cell r="AF65">
            <v>0</v>
          </cell>
          <cell r="AI65">
            <v>0</v>
          </cell>
          <cell r="AL65">
            <v>0</v>
          </cell>
          <cell r="AO65">
            <v>0</v>
          </cell>
          <cell r="AR65">
            <v>0</v>
          </cell>
          <cell r="AU65">
            <v>0</v>
          </cell>
          <cell r="AX65">
            <v>0</v>
          </cell>
          <cell r="BA65">
            <v>0</v>
          </cell>
          <cell r="BD65">
            <v>0</v>
          </cell>
          <cell r="BG65">
            <v>0</v>
          </cell>
          <cell r="BH65">
            <v>0</v>
          </cell>
          <cell r="BI65">
            <v>0</v>
          </cell>
          <cell r="BJ65">
            <v>0</v>
          </cell>
          <cell r="BK65">
            <v>0</v>
          </cell>
          <cell r="BL65">
            <v>0</v>
          </cell>
          <cell r="BM65">
            <v>0</v>
          </cell>
          <cell r="BP65">
            <v>0</v>
          </cell>
          <cell r="BT65">
            <v>0</v>
          </cell>
          <cell r="BX65">
            <v>0</v>
          </cell>
          <cell r="CD65">
            <v>0</v>
          </cell>
          <cell r="CF65">
            <v>0</v>
          </cell>
          <cell r="CI65">
            <v>0</v>
          </cell>
          <cell r="CL65">
            <v>0</v>
          </cell>
        </row>
        <row r="66">
          <cell r="F66" t="str">
            <v>CPE</v>
          </cell>
          <cell r="H66" t="str">
            <v>Olympic Medical Center*</v>
          </cell>
          <cell r="I66" t="str">
            <v>CPE</v>
          </cell>
          <cell r="P66">
            <v>0</v>
          </cell>
          <cell r="Q66">
            <v>0</v>
          </cell>
          <cell r="R66">
            <v>0</v>
          </cell>
          <cell r="W66">
            <v>0</v>
          </cell>
          <cell r="Z66">
            <v>0</v>
          </cell>
          <cell r="AC66">
            <v>0</v>
          </cell>
          <cell r="AF66">
            <v>0</v>
          </cell>
          <cell r="AI66">
            <v>0</v>
          </cell>
          <cell r="AL66">
            <v>0</v>
          </cell>
          <cell r="AO66">
            <v>0</v>
          </cell>
          <cell r="AR66">
            <v>0</v>
          </cell>
          <cell r="AU66">
            <v>0</v>
          </cell>
          <cell r="AX66">
            <v>0</v>
          </cell>
          <cell r="BA66">
            <v>0</v>
          </cell>
          <cell r="BD66">
            <v>0</v>
          </cell>
          <cell r="BG66">
            <v>0</v>
          </cell>
          <cell r="BH66">
            <v>0</v>
          </cell>
          <cell r="BI66">
            <v>0</v>
          </cell>
          <cell r="BJ66">
            <v>0</v>
          </cell>
          <cell r="BK66">
            <v>0</v>
          </cell>
          <cell r="BL66">
            <v>0</v>
          </cell>
          <cell r="BM66">
            <v>0</v>
          </cell>
          <cell r="BP66">
            <v>0</v>
          </cell>
          <cell r="BT66">
            <v>0</v>
          </cell>
          <cell r="BX66">
            <v>0</v>
          </cell>
          <cell r="CD66">
            <v>0</v>
          </cell>
          <cell r="CF66">
            <v>0</v>
          </cell>
          <cell r="CI66">
            <v>0</v>
          </cell>
          <cell r="CL66">
            <v>0</v>
          </cell>
        </row>
        <row r="67">
          <cell r="F67" t="str">
            <v>CPE</v>
          </cell>
          <cell r="H67" t="str">
            <v>Samaritan Healthcare*</v>
          </cell>
          <cell r="I67" t="str">
            <v>CPE</v>
          </cell>
          <cell r="P67">
            <v>0</v>
          </cell>
          <cell r="Q67">
            <v>0</v>
          </cell>
          <cell r="R67">
            <v>0</v>
          </cell>
          <cell r="W67">
            <v>0</v>
          </cell>
          <cell r="Z67">
            <v>0</v>
          </cell>
          <cell r="AC67">
            <v>0</v>
          </cell>
          <cell r="AF67">
            <v>0</v>
          </cell>
          <cell r="AI67">
            <v>0</v>
          </cell>
          <cell r="AL67">
            <v>0</v>
          </cell>
          <cell r="AO67">
            <v>0</v>
          </cell>
          <cell r="AR67">
            <v>0</v>
          </cell>
          <cell r="AU67">
            <v>0</v>
          </cell>
          <cell r="AX67">
            <v>0</v>
          </cell>
          <cell r="BA67">
            <v>0</v>
          </cell>
          <cell r="BD67">
            <v>0</v>
          </cell>
          <cell r="BG67">
            <v>0</v>
          </cell>
          <cell r="BH67">
            <v>0</v>
          </cell>
          <cell r="BI67">
            <v>0</v>
          </cell>
          <cell r="BJ67">
            <v>0</v>
          </cell>
          <cell r="BK67">
            <v>0</v>
          </cell>
          <cell r="BL67">
            <v>0</v>
          </cell>
          <cell r="BM67">
            <v>0</v>
          </cell>
          <cell r="BP67">
            <v>0</v>
          </cell>
          <cell r="BT67">
            <v>0</v>
          </cell>
          <cell r="BX67">
            <v>0</v>
          </cell>
          <cell r="CD67">
            <v>0</v>
          </cell>
          <cell r="CF67">
            <v>0</v>
          </cell>
          <cell r="CI67">
            <v>0</v>
          </cell>
          <cell r="CL67">
            <v>0</v>
          </cell>
        </row>
        <row r="68">
          <cell r="F68" t="str">
            <v>CPE</v>
          </cell>
          <cell r="H68" t="str">
            <v>Skagit Valley Hospital* (is now running Cascade Valley, BUT is still its own hospital)</v>
          </cell>
          <cell r="I68" t="str">
            <v>CPE</v>
          </cell>
          <cell r="P68">
            <v>0</v>
          </cell>
          <cell r="Q68">
            <v>0</v>
          </cell>
          <cell r="R68">
            <v>0</v>
          </cell>
          <cell r="W68">
            <v>0</v>
          </cell>
          <cell r="Z68">
            <v>0</v>
          </cell>
          <cell r="AC68">
            <v>0</v>
          </cell>
          <cell r="AF68">
            <v>0</v>
          </cell>
          <cell r="AI68">
            <v>0</v>
          </cell>
          <cell r="AL68">
            <v>0</v>
          </cell>
          <cell r="AO68">
            <v>0</v>
          </cell>
          <cell r="AR68">
            <v>0</v>
          </cell>
          <cell r="AU68">
            <v>0</v>
          </cell>
          <cell r="AX68">
            <v>0</v>
          </cell>
          <cell r="BA68">
            <v>0</v>
          </cell>
          <cell r="BD68">
            <v>0</v>
          </cell>
          <cell r="BG68">
            <v>0</v>
          </cell>
          <cell r="BH68">
            <v>0</v>
          </cell>
          <cell r="BI68">
            <v>0</v>
          </cell>
          <cell r="BJ68">
            <v>0</v>
          </cell>
          <cell r="BK68">
            <v>0</v>
          </cell>
          <cell r="BL68">
            <v>0</v>
          </cell>
          <cell r="BM68">
            <v>0</v>
          </cell>
          <cell r="BP68">
            <v>0</v>
          </cell>
          <cell r="BT68">
            <v>0</v>
          </cell>
          <cell r="BX68">
            <v>0</v>
          </cell>
          <cell r="CD68">
            <v>0</v>
          </cell>
          <cell r="CF68">
            <v>0</v>
          </cell>
          <cell r="CI68">
            <v>0</v>
          </cell>
          <cell r="CL68">
            <v>0</v>
          </cell>
        </row>
        <row r="69">
          <cell r="F69" t="str">
            <v>CPE</v>
          </cell>
          <cell r="H69" t="str">
            <v>Valley Medical Center - Renton*</v>
          </cell>
          <cell r="I69" t="str">
            <v>CPE</v>
          </cell>
          <cell r="P69">
            <v>0</v>
          </cell>
          <cell r="Q69">
            <v>0</v>
          </cell>
          <cell r="R69">
            <v>0</v>
          </cell>
          <cell r="W69">
            <v>0</v>
          </cell>
          <cell r="Z69">
            <v>0</v>
          </cell>
          <cell r="AC69">
            <v>0</v>
          </cell>
          <cell r="AF69">
            <v>0</v>
          </cell>
          <cell r="AI69">
            <v>0</v>
          </cell>
          <cell r="AL69">
            <v>0</v>
          </cell>
          <cell r="AO69">
            <v>0</v>
          </cell>
          <cell r="AR69">
            <v>0</v>
          </cell>
          <cell r="AU69">
            <v>0</v>
          </cell>
          <cell r="AX69">
            <v>0</v>
          </cell>
          <cell r="BA69">
            <v>0</v>
          </cell>
          <cell r="BD69">
            <v>0</v>
          </cell>
          <cell r="BG69">
            <v>0</v>
          </cell>
          <cell r="BH69">
            <v>0</v>
          </cell>
          <cell r="BI69">
            <v>0</v>
          </cell>
          <cell r="BJ69">
            <v>0</v>
          </cell>
          <cell r="BK69">
            <v>0</v>
          </cell>
          <cell r="BL69">
            <v>0</v>
          </cell>
          <cell r="BM69">
            <v>0</v>
          </cell>
          <cell r="BP69">
            <v>0</v>
          </cell>
          <cell r="BT69">
            <v>0</v>
          </cell>
          <cell r="BX69">
            <v>0</v>
          </cell>
          <cell r="CD69">
            <v>0</v>
          </cell>
          <cell r="CF69">
            <v>0</v>
          </cell>
          <cell r="CI69">
            <v>0</v>
          </cell>
          <cell r="CL69">
            <v>0</v>
          </cell>
        </row>
        <row r="70">
          <cell r="F70" t="str">
            <v>CPE</v>
          </cell>
          <cell r="H70" t="str">
            <v>Harborview Medical Center*</v>
          </cell>
          <cell r="I70" t="str">
            <v>CPE</v>
          </cell>
          <cell r="P70">
            <v>0</v>
          </cell>
          <cell r="Q70">
            <v>0</v>
          </cell>
          <cell r="R70">
            <v>0</v>
          </cell>
          <cell r="W70">
            <v>0</v>
          </cell>
          <cell r="Z70">
            <v>0</v>
          </cell>
          <cell r="AC70">
            <v>0</v>
          </cell>
          <cell r="AF70">
            <v>0</v>
          </cell>
          <cell r="AI70">
            <v>0</v>
          </cell>
          <cell r="AL70">
            <v>0</v>
          </cell>
          <cell r="AO70">
            <v>0</v>
          </cell>
          <cell r="AR70">
            <v>0</v>
          </cell>
          <cell r="AU70">
            <v>0</v>
          </cell>
          <cell r="AX70">
            <v>0</v>
          </cell>
          <cell r="BA70">
            <v>0</v>
          </cell>
          <cell r="BD70">
            <v>0</v>
          </cell>
          <cell r="BG70">
            <v>0</v>
          </cell>
          <cell r="BH70">
            <v>0</v>
          </cell>
          <cell r="BI70">
            <v>0</v>
          </cell>
          <cell r="BJ70">
            <v>0</v>
          </cell>
          <cell r="BK70">
            <v>0</v>
          </cell>
          <cell r="BL70">
            <v>0</v>
          </cell>
          <cell r="BM70">
            <v>0</v>
          </cell>
          <cell r="BP70">
            <v>0</v>
          </cell>
          <cell r="BT70">
            <v>0</v>
          </cell>
          <cell r="BX70">
            <v>0</v>
          </cell>
          <cell r="CD70">
            <v>0</v>
          </cell>
          <cell r="CF70">
            <v>0</v>
          </cell>
          <cell r="CI70">
            <v>0</v>
          </cell>
          <cell r="CL70">
            <v>0</v>
          </cell>
        </row>
        <row r="71">
          <cell r="F71" t="str">
            <v>CPE</v>
          </cell>
          <cell r="H71" t="str">
            <v>University of Washington Medical Center*</v>
          </cell>
          <cell r="I71" t="str">
            <v>CPE</v>
          </cell>
          <cell r="P71">
            <v>0</v>
          </cell>
          <cell r="Q71">
            <v>0</v>
          </cell>
          <cell r="R71">
            <v>0</v>
          </cell>
          <cell r="W71">
            <v>0</v>
          </cell>
          <cell r="Z71">
            <v>0</v>
          </cell>
          <cell r="AC71">
            <v>0</v>
          </cell>
          <cell r="AF71">
            <v>0</v>
          </cell>
          <cell r="AI71">
            <v>0</v>
          </cell>
          <cell r="AL71">
            <v>0</v>
          </cell>
          <cell r="AO71">
            <v>0</v>
          </cell>
          <cell r="AR71">
            <v>0</v>
          </cell>
          <cell r="AU71">
            <v>0</v>
          </cell>
          <cell r="AX71">
            <v>0</v>
          </cell>
          <cell r="BA71">
            <v>0</v>
          </cell>
          <cell r="BD71">
            <v>0</v>
          </cell>
          <cell r="BG71">
            <v>0</v>
          </cell>
          <cell r="BH71">
            <v>0</v>
          </cell>
          <cell r="BI71">
            <v>0</v>
          </cell>
          <cell r="BJ71">
            <v>0</v>
          </cell>
          <cell r="BK71">
            <v>0</v>
          </cell>
          <cell r="BL71">
            <v>0</v>
          </cell>
          <cell r="BM71">
            <v>0</v>
          </cell>
          <cell r="BP71">
            <v>0</v>
          </cell>
          <cell r="BT71">
            <v>0</v>
          </cell>
          <cell r="BX71">
            <v>0</v>
          </cell>
          <cell r="CD71">
            <v>0</v>
          </cell>
          <cell r="CF71">
            <v>0</v>
          </cell>
          <cell r="CI71">
            <v>0</v>
          </cell>
          <cell r="CL71">
            <v>0</v>
          </cell>
        </row>
        <row r="73">
          <cell r="Q73">
            <v>3263</v>
          </cell>
        </row>
        <row r="77">
          <cell r="E77">
            <v>380007</v>
          </cell>
          <cell r="F77" t="str">
            <v>Border City</v>
          </cell>
          <cell r="G77" t="str">
            <v>20181010</v>
          </cell>
          <cell r="H77" t="str">
            <v>Legacy Emanuel Hospital &amp; Health Center</v>
          </cell>
          <cell r="I77" t="str">
            <v>B</v>
          </cell>
          <cell r="J77">
            <v>42825</v>
          </cell>
          <cell r="K77">
            <v>5630</v>
          </cell>
          <cell r="L77">
            <v>14491</v>
          </cell>
          <cell r="M77">
            <v>2253</v>
          </cell>
          <cell r="N77">
            <v>28647</v>
          </cell>
          <cell r="O77">
            <v>89581</v>
          </cell>
          <cell r="P77">
            <v>140602</v>
          </cell>
          <cell r="Q77">
            <v>0</v>
          </cell>
          <cell r="R77">
            <v>140602</v>
          </cell>
          <cell r="S77">
            <v>1713238547</v>
          </cell>
          <cell r="T77">
            <v>0</v>
          </cell>
          <cell r="U77">
            <v>0</v>
          </cell>
          <cell r="V77">
            <v>0</v>
          </cell>
          <cell r="W77">
            <v>1713238547</v>
          </cell>
          <cell r="X77">
            <v>1900087</v>
          </cell>
          <cell r="Y77">
            <v>281989</v>
          </cell>
          <cell r="Z77">
            <v>2182076</v>
          </cell>
          <cell r="AA77">
            <v>1340264</v>
          </cell>
          <cell r="AB77">
            <v>166487</v>
          </cell>
          <cell r="AC77">
            <v>1506751</v>
          </cell>
          <cell r="AD77">
            <v>124452717</v>
          </cell>
          <cell r="AE77">
            <v>27243404</v>
          </cell>
          <cell r="AF77">
            <v>151696121</v>
          </cell>
          <cell r="AG77">
            <v>27899718</v>
          </cell>
          <cell r="AH77">
            <v>3539266</v>
          </cell>
          <cell r="AI77">
            <v>31438984</v>
          </cell>
          <cell r="AJ77">
            <v>54686080</v>
          </cell>
          <cell r="AK77">
            <v>24081661</v>
          </cell>
          <cell r="AL77">
            <v>78767741</v>
          </cell>
          <cell r="AM77">
            <v>14016566</v>
          </cell>
          <cell r="AN77">
            <v>3776832</v>
          </cell>
          <cell r="AO77">
            <v>17793398</v>
          </cell>
          <cell r="AP77">
            <v>285883358</v>
          </cell>
          <cell r="AQ77">
            <v>140900999</v>
          </cell>
          <cell r="AR77">
            <v>426784357</v>
          </cell>
          <cell r="AS77">
            <v>65803238</v>
          </cell>
          <cell r="AT77">
            <v>19682776</v>
          </cell>
          <cell r="AU77">
            <v>85486014</v>
          </cell>
          <cell r="AV77">
            <v>26373719</v>
          </cell>
          <cell r="AW77">
            <v>26786793</v>
          </cell>
          <cell r="AX77">
            <v>53160512</v>
          </cell>
          <cell r="AY77">
            <v>0</v>
          </cell>
          <cell r="AZ77">
            <v>0</v>
          </cell>
          <cell r="BA77">
            <v>0</v>
          </cell>
          <cell r="BB77">
            <v>727340618</v>
          </cell>
          <cell r="BC77">
            <v>273307122</v>
          </cell>
          <cell r="BD77">
            <v>1000647740</v>
          </cell>
          <cell r="BE77">
            <v>312487810</v>
          </cell>
          <cell r="BF77">
            <v>122943427</v>
          </cell>
          <cell r="BG77">
            <v>435431237</v>
          </cell>
          <cell r="BH77">
            <v>1220636579</v>
          </cell>
          <cell r="BI77">
            <v>492601968</v>
          </cell>
          <cell r="BJ77">
            <v>1713238547</v>
          </cell>
          <cell r="BK77">
            <v>421547596</v>
          </cell>
          <cell r="BL77">
            <v>150108788</v>
          </cell>
          <cell r="BM77">
            <v>571656384</v>
          </cell>
          <cell r="BN77">
            <v>25175278</v>
          </cell>
          <cell r="BO77">
            <v>17517926</v>
          </cell>
          <cell r="BP77">
            <v>42693204</v>
          </cell>
          <cell r="BQ77">
            <v>0</v>
          </cell>
          <cell r="BR77">
            <v>7229513</v>
          </cell>
          <cell r="BS77">
            <v>4370817</v>
          </cell>
          <cell r="BT77">
            <v>11600330</v>
          </cell>
          <cell r="BU77">
            <v>0</v>
          </cell>
          <cell r="BV77">
            <v>0</v>
          </cell>
          <cell r="BW77">
            <v>0</v>
          </cell>
          <cell r="BX77">
            <v>0</v>
          </cell>
          <cell r="CD77">
            <v>0</v>
          </cell>
          <cell r="CF77">
            <v>0</v>
          </cell>
          <cell r="CG77">
            <v>2393141.6</v>
          </cell>
          <cell r="CH77">
            <v>1598859.7</v>
          </cell>
          <cell r="CI77">
            <v>3992001.3</v>
          </cell>
          <cell r="CJ77">
            <v>785401.24</v>
          </cell>
          <cell r="CK77">
            <v>519003.21</v>
          </cell>
          <cell r="CL77">
            <v>1304404.45</v>
          </cell>
        </row>
        <row r="78">
          <cell r="J78" t="str">
            <v>Total</v>
          </cell>
          <cell r="K78">
            <v>5630</v>
          </cell>
          <cell r="L78">
            <v>14491</v>
          </cell>
          <cell r="M78">
            <v>2253</v>
          </cell>
          <cell r="N78">
            <v>28647</v>
          </cell>
          <cell r="O78">
            <v>89581</v>
          </cell>
          <cell r="P78">
            <v>140602</v>
          </cell>
          <cell r="Q78">
            <v>0</v>
          </cell>
          <cell r="R78">
            <v>140602</v>
          </cell>
          <cell r="S78">
            <v>1713238547</v>
          </cell>
          <cell r="T78">
            <v>0</v>
          </cell>
          <cell r="U78">
            <v>0</v>
          </cell>
          <cell r="V78">
            <v>0</v>
          </cell>
          <cell r="W78">
            <v>1713238547</v>
          </cell>
          <cell r="Z78">
            <v>2182076</v>
          </cell>
          <cell r="AC78">
            <v>1506751</v>
          </cell>
          <cell r="AD78">
            <v>124452717</v>
          </cell>
          <cell r="AE78">
            <v>27243404</v>
          </cell>
          <cell r="AF78">
            <v>151696121</v>
          </cell>
          <cell r="AG78">
            <v>27899718</v>
          </cell>
          <cell r="AH78">
            <v>3539266</v>
          </cell>
          <cell r="AI78">
            <v>31438984</v>
          </cell>
          <cell r="AJ78">
            <v>54686080</v>
          </cell>
          <cell r="AK78">
            <v>24081661</v>
          </cell>
          <cell r="AL78">
            <v>78767741</v>
          </cell>
          <cell r="AM78">
            <v>14016566</v>
          </cell>
          <cell r="AN78">
            <v>3776832</v>
          </cell>
          <cell r="AO78">
            <v>17793398</v>
          </cell>
          <cell r="AP78">
            <v>285883358</v>
          </cell>
          <cell r="AQ78">
            <v>140900999</v>
          </cell>
          <cell r="AR78">
            <v>426784357</v>
          </cell>
          <cell r="AS78">
            <v>65803238</v>
          </cell>
          <cell r="AT78">
            <v>19682776</v>
          </cell>
          <cell r="AU78">
            <v>85486014</v>
          </cell>
          <cell r="AV78">
            <v>26373719</v>
          </cell>
          <cell r="AW78">
            <v>26786793</v>
          </cell>
          <cell r="AX78">
            <v>53160512</v>
          </cell>
          <cell r="AY78">
            <v>0</v>
          </cell>
          <cell r="AZ78">
            <v>0</v>
          </cell>
          <cell r="BA78">
            <v>0</v>
          </cell>
          <cell r="BB78">
            <v>727340618</v>
          </cell>
          <cell r="BC78">
            <v>273307122</v>
          </cell>
          <cell r="BD78">
            <v>1000647740</v>
          </cell>
          <cell r="BE78">
            <v>312487810</v>
          </cell>
          <cell r="BF78">
            <v>122943427</v>
          </cell>
          <cell r="BG78">
            <v>435431237</v>
          </cell>
          <cell r="BH78">
            <v>1220636579</v>
          </cell>
          <cell r="BI78">
            <v>492601968</v>
          </cell>
          <cell r="BJ78">
            <v>1713238547</v>
          </cell>
          <cell r="BK78">
            <v>421547596</v>
          </cell>
          <cell r="BL78">
            <v>150108788</v>
          </cell>
          <cell r="BM78">
            <v>571656384</v>
          </cell>
          <cell r="BN78">
            <v>25175278</v>
          </cell>
          <cell r="BO78">
            <v>17517926</v>
          </cell>
          <cell r="BP78">
            <v>42693204</v>
          </cell>
          <cell r="BQ78">
            <v>0</v>
          </cell>
          <cell r="BR78">
            <v>7229513</v>
          </cell>
          <cell r="BS78">
            <v>4370817</v>
          </cell>
          <cell r="BT78">
            <v>11600330</v>
          </cell>
          <cell r="BU78">
            <v>0</v>
          </cell>
          <cell r="BV78">
            <v>0</v>
          </cell>
          <cell r="BW78">
            <v>0</v>
          </cell>
          <cell r="BX78">
            <v>0</v>
          </cell>
          <cell r="BY78">
            <v>0</v>
          </cell>
          <cell r="BZ78">
            <v>0</v>
          </cell>
          <cell r="CA78">
            <v>0</v>
          </cell>
          <cell r="CB78">
            <v>0</v>
          </cell>
          <cell r="CC78">
            <v>0</v>
          </cell>
          <cell r="CD78">
            <v>0</v>
          </cell>
          <cell r="CE78">
            <v>0</v>
          </cell>
          <cell r="CF78">
            <v>0</v>
          </cell>
          <cell r="CG78">
            <v>2393141.6</v>
          </cell>
          <cell r="CH78">
            <v>1598859.7</v>
          </cell>
          <cell r="CI78">
            <v>3992001.3</v>
          </cell>
          <cell r="CJ78">
            <v>785401.24</v>
          </cell>
          <cell r="CK78">
            <v>519003.21</v>
          </cell>
          <cell r="CL78">
            <v>1304404.45</v>
          </cell>
        </row>
      </sheetData>
      <sheetData sheetId="1">
        <row r="10">
          <cell r="D10" t="str">
            <v>CAH</v>
          </cell>
          <cell r="K10" t="str">
            <v>Update Infl Factor</v>
          </cell>
          <cell r="U10" t="str">
            <v>Tot. Costs-Tot. Pmt.</v>
          </cell>
        </row>
        <row r="11">
          <cell r="C11">
            <v>501330</v>
          </cell>
          <cell r="D11" t="str">
            <v>Astria Sunnyside</v>
          </cell>
          <cell r="E11">
            <v>0</v>
          </cell>
          <cell r="F11">
            <v>75982326.765264183</v>
          </cell>
          <cell r="G11">
            <v>0</v>
          </cell>
          <cell r="H11">
            <v>6458945.3664959641</v>
          </cell>
          <cell r="I11">
            <v>0</v>
          </cell>
          <cell r="J11">
            <v>0.3448</v>
          </cell>
          <cell r="K11">
            <v>28425750.631030899</v>
          </cell>
          <cell r="M11">
            <v>0</v>
          </cell>
          <cell r="N11">
            <v>16305656.782128097</v>
          </cell>
          <cell r="O11">
            <v>0</v>
          </cell>
          <cell r="P11">
            <v>186844.65948624612</v>
          </cell>
          <cell r="Q11">
            <v>0</v>
          </cell>
          <cell r="R11">
            <v>0</v>
          </cell>
          <cell r="S11">
            <v>0</v>
          </cell>
          <cell r="T11">
            <v>16492501.441614343</v>
          </cell>
          <cell r="U11">
            <v>11933249.189416556</v>
          </cell>
        </row>
        <row r="12">
          <cell r="C12">
            <v>501334</v>
          </cell>
          <cell r="D12" t="str">
            <v>Chelan County Public Hospital District No.2 D/B/A Lake Chelan Community Hospital</v>
          </cell>
          <cell r="E12">
            <v>0</v>
          </cell>
          <cell r="F12">
            <v>8099288.7332451884</v>
          </cell>
          <cell r="G12">
            <v>1079343</v>
          </cell>
          <cell r="H12">
            <v>1331268.5019873194</v>
          </cell>
          <cell r="I12">
            <v>0</v>
          </cell>
          <cell r="J12">
            <v>0.47277000000000002</v>
          </cell>
          <cell r="K12">
            <v>4968765.5342108728</v>
          </cell>
          <cell r="M12">
            <v>0</v>
          </cell>
          <cell r="N12">
            <v>6669635.9438529201</v>
          </cell>
          <cell r="O12">
            <v>165835</v>
          </cell>
          <cell r="P12">
            <v>241905.82114065698</v>
          </cell>
          <cell r="Q12">
            <v>0</v>
          </cell>
          <cell r="R12">
            <v>0</v>
          </cell>
          <cell r="S12">
            <v>0</v>
          </cell>
          <cell r="T12">
            <v>7077376.7649935773</v>
          </cell>
          <cell r="U12">
            <v>-2108611.2307827044</v>
          </cell>
        </row>
        <row r="13">
          <cell r="C13">
            <v>501308</v>
          </cell>
          <cell r="D13" t="str">
            <v>Coulee Medical Center</v>
          </cell>
          <cell r="E13">
            <v>0</v>
          </cell>
          <cell r="F13">
            <v>5962337.5788575727</v>
          </cell>
          <cell r="G13">
            <v>367769</v>
          </cell>
          <cell r="H13">
            <v>217431.65524768227</v>
          </cell>
          <cell r="I13">
            <v>0</v>
          </cell>
          <cell r="J13">
            <v>0.44275999999999999</v>
          </cell>
          <cell r="K13">
            <v>2898988.0285324426</v>
          </cell>
          <cell r="M13">
            <v>0</v>
          </cell>
          <cell r="N13">
            <v>3084186.4373054095</v>
          </cell>
          <cell r="O13">
            <v>169706</v>
          </cell>
          <cell r="P13">
            <v>18511.769570166995</v>
          </cell>
          <cell r="Q13">
            <v>0</v>
          </cell>
          <cell r="R13">
            <v>0</v>
          </cell>
          <cell r="S13">
            <v>0</v>
          </cell>
          <cell r="T13">
            <v>3272404.2068755766</v>
          </cell>
          <cell r="U13">
            <v>-373416.178343134</v>
          </cell>
        </row>
        <row r="14">
          <cell r="C14">
            <v>501325</v>
          </cell>
          <cell r="D14" t="str">
            <v>Forks Community Hospital</v>
          </cell>
          <cell r="E14">
            <v>0</v>
          </cell>
          <cell r="F14">
            <v>3558186.4501314284</v>
          </cell>
          <cell r="G14">
            <v>6676563</v>
          </cell>
          <cell r="H14">
            <v>392063.68744555541</v>
          </cell>
          <cell r="I14">
            <v>0</v>
          </cell>
          <cell r="J14">
            <v>0.71414999999999995</v>
          </cell>
          <cell r="K14">
            <v>7589138.6022006012</v>
          </cell>
          <cell r="M14">
            <v>0</v>
          </cell>
          <cell r="N14">
            <v>1348445.7809336311</v>
          </cell>
          <cell r="O14">
            <v>2592325</v>
          </cell>
          <cell r="P14">
            <v>22105.270005126178</v>
          </cell>
          <cell r="Q14">
            <v>0</v>
          </cell>
          <cell r="R14">
            <v>0</v>
          </cell>
          <cell r="S14">
            <v>0</v>
          </cell>
          <cell r="T14">
            <v>3962876.0509387571</v>
          </cell>
          <cell r="U14">
            <v>3626262.5512618441</v>
          </cell>
        </row>
        <row r="15">
          <cell r="C15">
            <v>501323</v>
          </cell>
          <cell r="D15" t="str">
            <v>Jefferson Healthcare</v>
          </cell>
          <cell r="E15">
            <v>0</v>
          </cell>
          <cell r="F15">
            <v>20713929.239616409</v>
          </cell>
          <cell r="G15">
            <v>1703550</v>
          </cell>
          <cell r="H15">
            <v>1232870.2326862055</v>
          </cell>
          <cell r="I15">
            <v>0</v>
          </cell>
          <cell r="J15">
            <v>0.54413999999999996</v>
          </cell>
          <cell r="K15">
            <v>12869101.161858745</v>
          </cell>
          <cell r="M15">
            <v>0</v>
          </cell>
          <cell r="N15">
            <v>7576522.6325041335</v>
          </cell>
          <cell r="O15">
            <v>1163880</v>
          </cell>
          <cell r="P15">
            <v>90911.353784110514</v>
          </cell>
          <cell r="Q15">
            <v>0</v>
          </cell>
          <cell r="R15">
            <v>0</v>
          </cell>
          <cell r="S15">
            <v>0</v>
          </cell>
          <cell r="T15">
            <v>8831313.9862882439</v>
          </cell>
          <cell r="U15">
            <v>4037787.175570501</v>
          </cell>
        </row>
        <row r="16">
          <cell r="C16">
            <v>501333</v>
          </cell>
          <cell r="D16" t="str">
            <v>Kittitas Valley Healthcare</v>
          </cell>
          <cell r="E16">
            <v>0</v>
          </cell>
          <cell r="F16">
            <v>25309240.48835906</v>
          </cell>
          <cell r="G16">
            <v>1054655</v>
          </cell>
          <cell r="H16">
            <v>2350753.9280079976</v>
          </cell>
          <cell r="I16">
            <v>0</v>
          </cell>
          <cell r="J16">
            <v>0.73751999999999995</v>
          </cell>
          <cell r="K16">
            <v>21177628.237559032</v>
          </cell>
          <cell r="M16">
            <v>0</v>
          </cell>
          <cell r="N16">
            <v>9936661.3402898759</v>
          </cell>
          <cell r="O16">
            <v>401012</v>
          </cell>
          <cell r="P16">
            <v>334674.36219657969</v>
          </cell>
          <cell r="Q16">
            <v>0</v>
          </cell>
          <cell r="R16">
            <v>0</v>
          </cell>
          <cell r="S16">
            <v>0</v>
          </cell>
          <cell r="T16">
            <v>10672347.702486455</v>
          </cell>
          <cell r="U16">
            <v>10505280.535072576</v>
          </cell>
        </row>
        <row r="17">
          <cell r="C17">
            <v>501336</v>
          </cell>
          <cell r="D17" t="str">
            <v>Mason General Hospital and Family of Clinics</v>
          </cell>
          <cell r="E17">
            <v>0</v>
          </cell>
          <cell r="F17">
            <v>44966174.062975608</v>
          </cell>
          <cell r="G17">
            <v>9825377</v>
          </cell>
          <cell r="H17">
            <v>2943981.4193202332</v>
          </cell>
          <cell r="I17">
            <v>0</v>
          </cell>
          <cell r="J17">
            <v>0.44308999999999998</v>
          </cell>
          <cell r="K17">
            <v>25582037.087580465</v>
          </cell>
          <cell r="M17">
            <v>0</v>
          </cell>
          <cell r="N17">
            <v>13499308.895721052</v>
          </cell>
          <cell r="O17">
            <v>3277081</v>
          </cell>
          <cell r="P17">
            <v>371263.15523337189</v>
          </cell>
          <cell r="Q17">
            <v>0</v>
          </cell>
          <cell r="R17">
            <v>0</v>
          </cell>
          <cell r="S17">
            <v>0</v>
          </cell>
          <cell r="T17">
            <v>17147653.050954424</v>
          </cell>
          <cell r="U17">
            <v>8434384.0366260409</v>
          </cell>
        </row>
        <row r="18">
          <cell r="C18">
            <v>501310</v>
          </cell>
          <cell r="D18" t="str">
            <v>Newport Hospital and Health Services</v>
          </cell>
          <cell r="E18">
            <v>0</v>
          </cell>
          <cell r="F18">
            <v>6288362.5906499187</v>
          </cell>
          <cell r="G18">
            <v>2732932</v>
          </cell>
          <cell r="H18">
            <v>509849.28331656597</v>
          </cell>
          <cell r="I18">
            <v>1627455</v>
          </cell>
          <cell r="J18">
            <v>0.64200000000000002</v>
          </cell>
          <cell r="K18">
            <v>7163820.4770864826</v>
          </cell>
          <cell r="M18">
            <v>0</v>
          </cell>
          <cell r="N18">
            <v>3260401.6089332355</v>
          </cell>
          <cell r="O18">
            <v>1424291</v>
          </cell>
          <cell r="P18">
            <v>39953.233696766983</v>
          </cell>
          <cell r="Q18">
            <v>671076</v>
          </cell>
          <cell r="R18">
            <v>0</v>
          </cell>
          <cell r="S18">
            <v>0</v>
          </cell>
          <cell r="T18">
            <v>5395721.8426300026</v>
          </cell>
          <cell r="U18">
            <v>1768098.6344564799</v>
          </cell>
        </row>
        <row r="19">
          <cell r="C19">
            <v>501321</v>
          </cell>
          <cell r="D19" t="str">
            <v>North Valley Hospital</v>
          </cell>
          <cell r="E19">
            <v>0</v>
          </cell>
          <cell r="F19">
            <v>5789629.6877597449</v>
          </cell>
          <cell r="G19">
            <v>25871</v>
          </cell>
          <cell r="H19">
            <v>496454.59562198742</v>
          </cell>
          <cell r="I19">
            <v>0</v>
          </cell>
          <cell r="J19">
            <v>0.84175999999999995</v>
          </cell>
          <cell r="K19">
            <v>5313151.4793394068</v>
          </cell>
          <cell r="M19">
            <v>0</v>
          </cell>
          <cell r="N19">
            <v>2680183.7272270629</v>
          </cell>
          <cell r="O19">
            <v>17606</v>
          </cell>
          <cell r="P19">
            <v>40370.616668677314</v>
          </cell>
          <cell r="Q19">
            <v>0</v>
          </cell>
          <cell r="R19">
            <v>0</v>
          </cell>
          <cell r="S19">
            <v>0</v>
          </cell>
          <cell r="T19">
            <v>2738160.3438957403</v>
          </cell>
          <cell r="U19">
            <v>2574991.1354436665</v>
          </cell>
        </row>
        <row r="20">
          <cell r="C20">
            <v>501314</v>
          </cell>
          <cell r="D20" t="str">
            <v>Ocean Beach Hospital</v>
          </cell>
          <cell r="E20">
            <v>0</v>
          </cell>
          <cell r="F20">
            <v>10339698.529510193</v>
          </cell>
          <cell r="G20">
            <v>538565</v>
          </cell>
          <cell r="H20">
            <v>951473.10350297682</v>
          </cell>
          <cell r="I20">
            <v>104664</v>
          </cell>
          <cell r="J20">
            <v>0.68713000000000002</v>
          </cell>
          <cell r="K20">
            <v>8200484.7069623396</v>
          </cell>
          <cell r="M20">
            <v>0</v>
          </cell>
          <cell r="N20">
            <v>4446563.1461963002</v>
          </cell>
          <cell r="O20">
            <v>183728</v>
          </cell>
          <cell r="P20">
            <v>111471.97288679094</v>
          </cell>
          <cell r="Q20">
            <v>29318</v>
          </cell>
          <cell r="R20">
            <v>0</v>
          </cell>
          <cell r="S20">
            <v>0</v>
          </cell>
          <cell r="T20">
            <v>4771081.1190830907</v>
          </cell>
          <cell r="U20">
            <v>3429403.5878792489</v>
          </cell>
        </row>
        <row r="21">
          <cell r="C21">
            <v>501328</v>
          </cell>
          <cell r="D21" t="str">
            <v>Okanogan County Public Hospital District No. 3  d/b/a Mid Valley Hospital</v>
          </cell>
          <cell r="E21">
            <v>0</v>
          </cell>
          <cell r="F21">
            <v>12399881.314362416</v>
          </cell>
          <cell r="G21">
            <v>4621770</v>
          </cell>
          <cell r="H21">
            <v>526303.45629256079</v>
          </cell>
          <cell r="I21">
            <v>44523</v>
          </cell>
          <cell r="J21">
            <v>0.64975000000000005</v>
          </cell>
          <cell r="K21">
            <v>11430712.431483071</v>
          </cell>
          <cell r="M21">
            <v>0</v>
          </cell>
          <cell r="N21">
            <v>4026637.4424894312</v>
          </cell>
          <cell r="O21">
            <v>233358</v>
          </cell>
          <cell r="P21">
            <v>28425.449918981172</v>
          </cell>
          <cell r="Q21">
            <v>4135</v>
          </cell>
          <cell r="R21">
            <v>0</v>
          </cell>
          <cell r="S21">
            <v>0</v>
          </cell>
          <cell r="T21">
            <v>4292555.8924084119</v>
          </cell>
          <cell r="U21">
            <v>7138156.5390746593</v>
          </cell>
        </row>
        <row r="22">
          <cell r="C22">
            <v>501324</v>
          </cell>
          <cell r="D22" t="str">
            <v>Okanogan-Douglas Counties Public Hospital District No. 1 d/b/a Three Rivers Hospital</v>
          </cell>
          <cell r="E22">
            <v>0</v>
          </cell>
          <cell r="F22">
            <v>4635136.7429471649</v>
          </cell>
          <cell r="G22">
            <v>28207</v>
          </cell>
          <cell r="H22">
            <v>638197.33748554077</v>
          </cell>
          <cell r="I22">
            <v>0</v>
          </cell>
          <cell r="J22">
            <v>0.69428000000000001</v>
          </cell>
          <cell r="K22">
            <v>3680753.9413228189</v>
          </cell>
          <cell r="M22">
            <v>0</v>
          </cell>
          <cell r="N22">
            <v>2096375.1012371732</v>
          </cell>
          <cell r="O22">
            <v>4939</v>
          </cell>
          <cell r="P22">
            <v>151231.54088459152</v>
          </cell>
          <cell r="Q22">
            <v>0</v>
          </cell>
          <cell r="R22">
            <v>0</v>
          </cell>
          <cell r="S22">
            <v>0</v>
          </cell>
          <cell r="T22">
            <v>2252545.6421217648</v>
          </cell>
          <cell r="U22">
            <v>1428208.299201054</v>
          </cell>
        </row>
        <row r="23">
          <cell r="C23">
            <v>501318</v>
          </cell>
          <cell r="D23" t="str">
            <v>Othello Community Hospital</v>
          </cell>
          <cell r="E23">
            <v>0</v>
          </cell>
          <cell r="F23">
            <v>9892085.6342496704</v>
          </cell>
          <cell r="G23">
            <v>968529</v>
          </cell>
          <cell r="H23">
            <v>2077941.001703169</v>
          </cell>
          <cell r="I23">
            <v>0</v>
          </cell>
          <cell r="J23">
            <v>0.61121000000000003</v>
          </cell>
          <cell r="K23">
            <v>7908174.5902507352</v>
          </cell>
          <cell r="M23">
            <v>0</v>
          </cell>
          <cell r="N23">
            <v>3272636.2364280662</v>
          </cell>
          <cell r="O23">
            <v>593026</v>
          </cell>
          <cell r="P23">
            <v>295701.47762423567</v>
          </cell>
          <cell r="Q23">
            <v>0</v>
          </cell>
          <cell r="R23">
            <v>0</v>
          </cell>
          <cell r="S23">
            <v>0</v>
          </cell>
          <cell r="T23">
            <v>4161363.7140523018</v>
          </cell>
          <cell r="U23">
            <v>3746810.8761984333</v>
          </cell>
        </row>
        <row r="24">
          <cell r="C24">
            <v>501312</v>
          </cell>
          <cell r="D24" t="str">
            <v>Prosser Public Hospital District dba PMH Medical Center</v>
          </cell>
          <cell r="E24">
            <v>0</v>
          </cell>
          <cell r="F24">
            <v>27791348.990294911</v>
          </cell>
          <cell r="G24">
            <v>0</v>
          </cell>
          <cell r="H24">
            <v>808475.5139276915</v>
          </cell>
          <cell r="I24">
            <v>0</v>
          </cell>
          <cell r="J24">
            <v>0.45073000000000002</v>
          </cell>
          <cell r="K24">
            <v>12890798.898788255</v>
          </cell>
          <cell r="M24">
            <v>0</v>
          </cell>
          <cell r="N24">
            <v>8455151.1785231102</v>
          </cell>
          <cell r="O24">
            <v>0</v>
          </cell>
          <cell r="P24">
            <v>310024.72559468815</v>
          </cell>
          <cell r="Q24">
            <v>0</v>
          </cell>
          <cell r="R24">
            <v>0</v>
          </cell>
          <cell r="S24">
            <v>0</v>
          </cell>
          <cell r="T24">
            <v>8765175.9041177984</v>
          </cell>
          <cell r="U24">
            <v>4125622.9946704563</v>
          </cell>
        </row>
        <row r="25">
          <cell r="C25">
            <v>501326</v>
          </cell>
          <cell r="D25" t="str">
            <v xml:space="preserve">Providence Mount Carmel Hospital </v>
          </cell>
          <cell r="E25">
            <v>0</v>
          </cell>
          <cell r="F25">
            <v>22766231.299943451</v>
          </cell>
          <cell r="G25">
            <v>1681257</v>
          </cell>
          <cell r="H25">
            <v>643108.04073538946</v>
          </cell>
          <cell r="I25">
            <v>65029</v>
          </cell>
          <cell r="J25">
            <v>0.63729000000000002</v>
          </cell>
          <cell r="K25">
            <v>16031428.473361218</v>
          </cell>
          <cell r="M25">
            <v>0</v>
          </cell>
          <cell r="N25">
            <v>8454450.4276198279</v>
          </cell>
          <cell r="O25">
            <v>1252542</v>
          </cell>
          <cell r="P25">
            <v>123300.27240435219</v>
          </cell>
          <cell r="Q25">
            <v>8804</v>
          </cell>
          <cell r="R25">
            <v>0</v>
          </cell>
          <cell r="S25">
            <v>0</v>
          </cell>
          <cell r="T25">
            <v>9839096.7000241801</v>
          </cell>
          <cell r="U25">
            <v>6192331.7733370382</v>
          </cell>
        </row>
        <row r="26">
          <cell r="C26">
            <v>501331</v>
          </cell>
          <cell r="D26" t="str">
            <v>Pullman Regional Hospital</v>
          </cell>
          <cell r="E26">
            <v>0</v>
          </cell>
          <cell r="F26">
            <v>11556941.041086474</v>
          </cell>
          <cell r="G26">
            <v>290676</v>
          </cell>
          <cell r="H26">
            <v>1272683.7698708079</v>
          </cell>
          <cell r="I26">
            <v>1452293</v>
          </cell>
          <cell r="J26">
            <v>0.77805000000000002</v>
          </cell>
          <cell r="K26">
            <v>11338206.614615314</v>
          </cell>
          <cell r="M26">
            <v>0</v>
          </cell>
          <cell r="N26">
            <v>5659425.7092568595</v>
          </cell>
          <cell r="O26">
            <v>102285</v>
          </cell>
          <cell r="P26">
            <v>275377.26423684531</v>
          </cell>
          <cell r="Q26">
            <v>494377</v>
          </cell>
          <cell r="R26">
            <v>0</v>
          </cell>
          <cell r="S26">
            <v>0</v>
          </cell>
          <cell r="T26">
            <v>6531464.9734937046</v>
          </cell>
          <cell r="U26">
            <v>4806741.6411216091</v>
          </cell>
        </row>
        <row r="27">
          <cell r="C27">
            <v>501335</v>
          </cell>
          <cell r="D27" t="str">
            <v>St. Elizabeth Hospital</v>
          </cell>
          <cell r="E27">
            <v>0</v>
          </cell>
          <cell r="F27">
            <v>38324690.660305865</v>
          </cell>
          <cell r="G27">
            <v>0</v>
          </cell>
          <cell r="H27">
            <v>2153691.3165220115</v>
          </cell>
          <cell r="I27">
            <v>70024</v>
          </cell>
          <cell r="J27">
            <v>0.23648</v>
          </cell>
          <cell r="K27">
            <v>9588887.0454002563</v>
          </cell>
          <cell r="M27">
            <v>0</v>
          </cell>
          <cell r="N27">
            <v>8593928.8539621811</v>
          </cell>
          <cell r="O27">
            <v>0</v>
          </cell>
          <cell r="P27">
            <v>88287.51746949341</v>
          </cell>
          <cell r="Q27">
            <v>2788</v>
          </cell>
          <cell r="R27">
            <v>0</v>
          </cell>
          <cell r="S27">
            <v>0</v>
          </cell>
          <cell r="T27">
            <v>8685004.3714316748</v>
          </cell>
          <cell r="U27">
            <v>903882.67396858148</v>
          </cell>
        </row>
        <row r="28">
          <cell r="C28">
            <v>501304</v>
          </cell>
          <cell r="D28" t="str">
            <v>Summit Pacific Medical Center</v>
          </cell>
          <cell r="E28">
            <v>0</v>
          </cell>
          <cell r="F28">
            <v>19094258.015365075</v>
          </cell>
          <cell r="G28">
            <v>0</v>
          </cell>
          <cell r="H28">
            <v>1476100.3712042195</v>
          </cell>
          <cell r="I28">
            <v>58405</v>
          </cell>
          <cell r="J28">
            <v>0.52490999999999999</v>
          </cell>
          <cell r="K28">
            <v>10828244.189244088</v>
          </cell>
          <cell r="M28">
            <v>0</v>
          </cell>
          <cell r="N28">
            <v>5085614.1406361461</v>
          </cell>
          <cell r="O28">
            <v>0</v>
          </cell>
          <cell r="P28">
            <v>97582.135394370183</v>
          </cell>
          <cell r="Q28">
            <v>10000</v>
          </cell>
          <cell r="R28">
            <v>0</v>
          </cell>
          <cell r="S28">
            <v>0</v>
          </cell>
          <cell r="T28">
            <v>5193196.2760305163</v>
          </cell>
          <cell r="U28">
            <v>5635047.9132135715</v>
          </cell>
        </row>
        <row r="29">
          <cell r="C29">
            <v>501332</v>
          </cell>
          <cell r="D29" t="str">
            <v>Tri-State Memorial Hospital</v>
          </cell>
          <cell r="E29">
            <v>0</v>
          </cell>
          <cell r="F29">
            <v>12559570.43241119</v>
          </cell>
          <cell r="G29">
            <v>0</v>
          </cell>
          <cell r="H29">
            <v>1742981.3543048259</v>
          </cell>
          <cell r="I29">
            <v>3900556</v>
          </cell>
          <cell r="J29">
            <v>0.51737999999999995</v>
          </cell>
          <cell r="K29">
            <v>9417923.9066911303</v>
          </cell>
          <cell r="M29">
            <v>0</v>
          </cell>
          <cell r="N29">
            <v>4766756.048242039</v>
          </cell>
          <cell r="O29">
            <v>0</v>
          </cell>
          <cell r="P29">
            <v>412314.27309945179</v>
          </cell>
          <cell r="Q29">
            <v>1564513</v>
          </cell>
          <cell r="R29">
            <v>0</v>
          </cell>
          <cell r="S29">
            <v>0</v>
          </cell>
          <cell r="T29">
            <v>6743583.3213414904</v>
          </cell>
          <cell r="U29">
            <v>2674340.5853496399</v>
          </cell>
        </row>
        <row r="30">
          <cell r="C30">
            <v>501339</v>
          </cell>
          <cell r="D30" t="str">
            <v>Whidbey Island Public Hospital District</v>
          </cell>
          <cell r="E30">
            <v>0</v>
          </cell>
          <cell r="F30">
            <v>31916835.243349288</v>
          </cell>
          <cell r="G30">
            <v>16705246</v>
          </cell>
          <cell r="H30">
            <v>1303591.9817310942</v>
          </cell>
          <cell r="I30">
            <v>0</v>
          </cell>
          <cell r="J30">
            <v>0.50827999999999995</v>
          </cell>
          <cell r="K30">
            <v>25376221.186843853</v>
          </cell>
          <cell r="M30">
            <v>0</v>
          </cell>
          <cell r="N30">
            <v>8156217.6090535121</v>
          </cell>
          <cell r="O30">
            <v>4876368</v>
          </cell>
          <cell r="P30">
            <v>133553.86944549013</v>
          </cell>
          <cell r="Q30">
            <v>0</v>
          </cell>
          <cell r="R30">
            <v>0</v>
          </cell>
          <cell r="S30">
            <v>0</v>
          </cell>
          <cell r="T30">
            <v>13166139.478499001</v>
          </cell>
          <cell r="U30">
            <v>12210081.708344853</v>
          </cell>
        </row>
        <row r="31">
          <cell r="C31">
            <v>501327</v>
          </cell>
          <cell r="D31" t="str">
            <v>Whitman Hospital and Medical Center</v>
          </cell>
          <cell r="E31">
            <v>0</v>
          </cell>
          <cell r="F31">
            <v>5749055.4481142787</v>
          </cell>
          <cell r="G31">
            <v>0</v>
          </cell>
          <cell r="H31">
            <v>230596.96976660678</v>
          </cell>
          <cell r="I31">
            <v>84612</v>
          </cell>
          <cell r="J31">
            <v>0.77159</v>
          </cell>
          <cell r="K31">
            <v>4679125.7821927126</v>
          </cell>
          <cell r="M31">
            <v>0</v>
          </cell>
          <cell r="N31">
            <v>3250264.4013834028</v>
          </cell>
          <cell r="O31">
            <v>0</v>
          </cell>
          <cell r="P31">
            <v>24357.134615176798</v>
          </cell>
          <cell r="Q31">
            <v>27505</v>
          </cell>
          <cell r="R31">
            <v>0</v>
          </cell>
          <cell r="S31">
            <v>0</v>
          </cell>
          <cell r="T31">
            <v>3302126.5359985796</v>
          </cell>
          <cell r="U31">
            <v>1376999.2461941331</v>
          </cell>
        </row>
        <row r="32">
          <cell r="D32" t="str">
            <v>Non-CAH</v>
          </cell>
        </row>
        <row r="33">
          <cell r="C33">
            <v>500139</v>
          </cell>
          <cell r="D33" t="str">
            <v>Capital Medical Center</v>
          </cell>
          <cell r="E33">
            <v>6893368.9877938749</v>
          </cell>
          <cell r="F33">
            <v>91443398.144261599</v>
          </cell>
          <cell r="G33">
            <v>0</v>
          </cell>
          <cell r="H33">
            <v>3293188.3168629701</v>
          </cell>
          <cell r="I33">
            <v>0</v>
          </cell>
          <cell r="J33">
            <v>0.16900000000000001</v>
          </cell>
          <cell r="K33">
            <v>16010483.111930054</v>
          </cell>
          <cell r="L33">
            <v>950714.06933095143</v>
          </cell>
          <cell r="M33">
            <v>0</v>
          </cell>
          <cell r="N33">
            <v>16289231.180955153</v>
          </cell>
          <cell r="O33">
            <v>0</v>
          </cell>
          <cell r="P33">
            <v>78573.513134441135</v>
          </cell>
          <cell r="Q33">
            <v>0</v>
          </cell>
          <cell r="R33">
            <v>-21764</v>
          </cell>
          <cell r="S33">
            <v>1519630</v>
          </cell>
          <cell r="T33">
            <v>18816384.763420548</v>
          </cell>
          <cell r="U33">
            <v>-2805901.6514904946</v>
          </cell>
        </row>
        <row r="34">
          <cell r="C34">
            <v>500039</v>
          </cell>
          <cell r="D34" t="str">
            <v>Franciscan Harrrison Medical Center</v>
          </cell>
          <cell r="E34">
            <v>35677513.4033693</v>
          </cell>
          <cell r="F34">
            <v>309579259.46150947</v>
          </cell>
          <cell r="G34">
            <v>0</v>
          </cell>
          <cell r="H34">
            <v>14727256.213149121</v>
          </cell>
          <cell r="I34">
            <v>706510</v>
          </cell>
          <cell r="J34">
            <v>0.20699999999999999</v>
          </cell>
          <cell r="K34">
            <v>74662941.58915177</v>
          </cell>
          <cell r="L34">
            <v>4558662.5818995163</v>
          </cell>
          <cell r="M34">
            <v>0</v>
          </cell>
          <cell r="N34">
            <v>32719777.238895744</v>
          </cell>
          <cell r="O34">
            <v>0</v>
          </cell>
          <cell r="P34">
            <v>492298.8745853274</v>
          </cell>
          <cell r="Q34">
            <v>39490</v>
          </cell>
          <cell r="R34">
            <v>-189829</v>
          </cell>
          <cell r="S34">
            <v>2873398</v>
          </cell>
          <cell r="T34">
            <v>40493797.695380591</v>
          </cell>
          <cell r="U34">
            <v>34169143.893771179</v>
          </cell>
        </row>
        <row r="35">
          <cell r="C35">
            <v>500011</v>
          </cell>
          <cell r="D35" t="str">
            <v>Franciscan Highline Medical Center</v>
          </cell>
          <cell r="E35">
            <v>23324758.575391009</v>
          </cell>
          <cell r="F35">
            <v>91072003.040374577</v>
          </cell>
          <cell r="G35">
            <v>0</v>
          </cell>
          <cell r="H35">
            <v>7354409.0693223113</v>
          </cell>
          <cell r="I35">
            <v>935083</v>
          </cell>
          <cell r="J35">
            <v>0.216</v>
          </cell>
          <cell r="K35">
            <v>26500230.795978986</v>
          </cell>
          <cell r="L35">
            <v>2902295.2567301188</v>
          </cell>
          <cell r="M35">
            <v>0</v>
          </cell>
          <cell r="N35">
            <v>13983915.357630368</v>
          </cell>
          <cell r="O35">
            <v>0</v>
          </cell>
          <cell r="P35">
            <v>72720.80214912571</v>
          </cell>
          <cell r="Q35">
            <v>48800</v>
          </cell>
          <cell r="R35">
            <v>28991</v>
          </cell>
          <cell r="S35">
            <v>1651183</v>
          </cell>
          <cell r="T35">
            <v>18687905.416509613</v>
          </cell>
          <cell r="U35">
            <v>7812325.3794693723</v>
          </cell>
        </row>
        <row r="36">
          <cell r="C36">
            <v>500141</v>
          </cell>
          <cell r="D36" t="str">
            <v>Franciscan St. Francis Hospital</v>
          </cell>
          <cell r="E36">
            <v>20056509.044023842</v>
          </cell>
          <cell r="F36">
            <v>251917109.48188168</v>
          </cell>
          <cell r="G36">
            <v>71451295</v>
          </cell>
          <cell r="H36">
            <v>23944460.597283669</v>
          </cell>
          <cell r="I36">
            <v>1326189</v>
          </cell>
          <cell r="J36">
            <v>0.17</v>
          </cell>
          <cell r="K36">
            <v>62678245.73094216</v>
          </cell>
          <cell r="L36">
            <v>2762860.2251146887</v>
          </cell>
          <cell r="M36">
            <v>0</v>
          </cell>
          <cell r="N36">
            <v>25329958.810850363</v>
          </cell>
          <cell r="O36">
            <v>10157186</v>
          </cell>
          <cell r="P36">
            <v>694825.78099856596</v>
          </cell>
          <cell r="Q36">
            <v>87620</v>
          </cell>
          <cell r="R36">
            <v>-84831</v>
          </cell>
          <cell r="S36">
            <v>2251967</v>
          </cell>
          <cell r="T36">
            <v>41199586.81696362</v>
          </cell>
          <cell r="U36">
            <v>21478658.913978539</v>
          </cell>
        </row>
        <row r="37">
          <cell r="C37">
            <v>500108</v>
          </cell>
          <cell r="D37" t="str">
            <v>Franciscan St. Joseph Medical Center</v>
          </cell>
          <cell r="E37">
            <v>73192410.568164855</v>
          </cell>
          <cell r="F37">
            <v>549320843.63334012</v>
          </cell>
          <cell r="G37">
            <v>0</v>
          </cell>
          <cell r="H37">
            <v>25676728.459876407</v>
          </cell>
          <cell r="I37">
            <v>1030491</v>
          </cell>
          <cell r="J37">
            <v>0.22</v>
          </cell>
          <cell r="K37">
            <v>142828504.20550391</v>
          </cell>
          <cell r="L37">
            <v>12875938.60663683</v>
          </cell>
          <cell r="M37">
            <v>34112.76</v>
          </cell>
          <cell r="N37">
            <v>68505541.689223915</v>
          </cell>
          <cell r="O37">
            <v>0</v>
          </cell>
          <cell r="P37">
            <v>592818.05047643615</v>
          </cell>
          <cell r="Q37">
            <v>27031</v>
          </cell>
          <cell r="R37">
            <v>813286</v>
          </cell>
          <cell r="S37">
            <v>4709140</v>
          </cell>
          <cell r="T37">
            <v>87557868.106337175</v>
          </cell>
          <cell r="U37">
            <v>55270636.099166736</v>
          </cell>
        </row>
        <row r="38">
          <cell r="C38">
            <v>500031</v>
          </cell>
          <cell r="D38" t="str">
            <v>Grays Harbor Community Hospital</v>
          </cell>
          <cell r="E38">
            <v>15420701.350070059</v>
          </cell>
          <cell r="F38">
            <v>70187220.918829188</v>
          </cell>
          <cell r="G38">
            <v>0</v>
          </cell>
          <cell r="H38">
            <v>3966969.5501740528</v>
          </cell>
          <cell r="I38">
            <v>331213</v>
          </cell>
          <cell r="J38">
            <v>0.23</v>
          </cell>
          <cell r="K38">
            <v>20678404.108386859</v>
          </cell>
          <cell r="L38">
            <v>4459551.9424254885</v>
          </cell>
          <cell r="M38">
            <v>0</v>
          </cell>
          <cell r="N38">
            <v>12089629.084476156</v>
          </cell>
          <cell r="O38">
            <v>0</v>
          </cell>
          <cell r="P38">
            <v>293065.62068002758</v>
          </cell>
          <cell r="Q38">
            <v>4608</v>
          </cell>
          <cell r="R38">
            <v>-78614</v>
          </cell>
          <cell r="S38">
            <v>1404018</v>
          </cell>
          <cell r="T38">
            <v>18172258.64758167</v>
          </cell>
          <cell r="U38">
            <v>2506145.4608051889</v>
          </cell>
        </row>
        <row r="39">
          <cell r="C39">
            <v>500058</v>
          </cell>
          <cell r="D39" t="str">
            <v>Kadlec Regional Medical Center</v>
          </cell>
          <cell r="E39">
            <v>47686219.862749323</v>
          </cell>
          <cell r="F39">
            <v>284736732.53826141</v>
          </cell>
          <cell r="G39">
            <v>41116179</v>
          </cell>
          <cell r="H39">
            <v>25531186.592460405</v>
          </cell>
          <cell r="I39">
            <v>65579413</v>
          </cell>
          <cell r="J39">
            <v>0.33500000000000002</v>
          </cell>
          <cell r="K39">
            <v>155657659.88281286</v>
          </cell>
          <cell r="L39">
            <v>10139503.206265753</v>
          </cell>
          <cell r="M39">
            <v>39923.229999999996</v>
          </cell>
          <cell r="N39">
            <v>41684608.229924105</v>
          </cell>
          <cell r="O39">
            <v>16791737</v>
          </cell>
          <cell r="P39">
            <v>1407598.3619765211</v>
          </cell>
          <cell r="Q39">
            <v>16313183</v>
          </cell>
          <cell r="R39">
            <v>12163462</v>
          </cell>
          <cell r="S39">
            <v>4589759</v>
          </cell>
          <cell r="T39">
            <v>103129774.02816637</v>
          </cell>
          <cell r="U39">
            <v>52527885.854646489</v>
          </cell>
        </row>
        <row r="40">
          <cell r="C40">
            <v>500150</v>
          </cell>
          <cell r="D40" t="str">
            <v>Legacy Salmon Creek Hospital</v>
          </cell>
          <cell r="E40">
            <v>10407034.24445791</v>
          </cell>
          <cell r="F40">
            <v>202698017.39061314</v>
          </cell>
          <cell r="G40">
            <v>3100664</v>
          </cell>
          <cell r="H40">
            <v>19417587.596520018</v>
          </cell>
          <cell r="I40">
            <v>6313525</v>
          </cell>
          <cell r="J40">
            <v>0.29199999999999998</v>
          </cell>
          <cell r="K40">
            <v>70645553.843624577</v>
          </cell>
          <cell r="L40">
            <v>2666122.5237050648</v>
          </cell>
          <cell r="M40">
            <v>0</v>
          </cell>
          <cell r="N40">
            <v>34011018.548850231</v>
          </cell>
          <cell r="O40">
            <v>1791095</v>
          </cell>
          <cell r="P40">
            <v>0</v>
          </cell>
          <cell r="Q40">
            <v>1170921</v>
          </cell>
          <cell r="R40">
            <v>8751667</v>
          </cell>
          <cell r="S40">
            <v>2216646</v>
          </cell>
          <cell r="T40">
            <v>50607470.072555296</v>
          </cell>
          <cell r="U40">
            <v>20038083.771069281</v>
          </cell>
        </row>
        <row r="41">
          <cell r="C41">
            <v>503301</v>
          </cell>
          <cell r="D41" t="str">
            <v>Mary Bridge Children's Hospital</v>
          </cell>
          <cell r="E41">
            <v>39995854.061373413</v>
          </cell>
          <cell r="F41">
            <v>375189821.37136656</v>
          </cell>
          <cell r="G41">
            <v>0</v>
          </cell>
          <cell r="H41">
            <v>4242417.0920626242</v>
          </cell>
          <cell r="I41">
            <v>985821</v>
          </cell>
          <cell r="J41">
            <v>0.32700000000000001</v>
          </cell>
          <cell r="K41">
            <v>137475349.72261047</v>
          </cell>
          <cell r="L41">
            <v>8244211.8257927457</v>
          </cell>
          <cell r="M41">
            <v>125632.23000000001</v>
          </cell>
          <cell r="N41">
            <v>53108221.425202101</v>
          </cell>
          <cell r="O41">
            <v>0</v>
          </cell>
          <cell r="P41">
            <v>268358.55218120117</v>
          </cell>
          <cell r="Q41">
            <v>169608</v>
          </cell>
          <cell r="R41">
            <v>-453719</v>
          </cell>
          <cell r="S41">
            <v>3858776</v>
          </cell>
          <cell r="T41">
            <v>65321089.03317605</v>
          </cell>
          <cell r="U41">
            <v>72154260.689434424</v>
          </cell>
        </row>
        <row r="42">
          <cell r="C42">
            <v>500015</v>
          </cell>
          <cell r="D42" t="str">
            <v>Multicare Auburn Medical Center</v>
          </cell>
          <cell r="E42">
            <v>39297606.93409317</v>
          </cell>
          <cell r="F42">
            <v>177887266.69270912</v>
          </cell>
          <cell r="G42">
            <v>0</v>
          </cell>
          <cell r="H42">
            <v>24271133.168286536</v>
          </cell>
          <cell r="I42">
            <v>1402795</v>
          </cell>
          <cell r="J42">
            <v>0.21199999999999999</v>
          </cell>
          <cell r="K42">
            <v>51486065.980558828</v>
          </cell>
          <cell r="L42">
            <v>6356319.0492528342</v>
          </cell>
          <cell r="M42">
            <v>466.84000000000003</v>
          </cell>
          <cell r="N42">
            <v>18472997.168978952</v>
          </cell>
          <cell r="O42">
            <v>0</v>
          </cell>
          <cell r="P42">
            <v>325745.70566147391</v>
          </cell>
          <cell r="Q42">
            <v>153187</v>
          </cell>
          <cell r="R42">
            <v>-21048</v>
          </cell>
          <cell r="S42">
            <v>1664457</v>
          </cell>
          <cell r="T42">
            <v>26952124.763893262</v>
          </cell>
          <cell r="U42">
            <v>24533941.216665566</v>
          </cell>
        </row>
        <row r="43">
          <cell r="C43">
            <v>500044</v>
          </cell>
          <cell r="D43" t="str">
            <v>Multicare Deaconess</v>
          </cell>
          <cell r="E43">
            <v>26669489.200445384</v>
          </cell>
          <cell r="F43">
            <v>291206113.78795952</v>
          </cell>
          <cell r="G43">
            <v>0</v>
          </cell>
          <cell r="H43">
            <v>15714363.321694475</v>
          </cell>
          <cell r="I43">
            <v>8414138</v>
          </cell>
          <cell r="J43">
            <v>0.16600000000000001</v>
          </cell>
          <cell r="K43">
            <v>56772681.315476499</v>
          </cell>
          <cell r="L43">
            <v>3749690.5930609033</v>
          </cell>
          <cell r="M43">
            <v>98356.98000000001</v>
          </cell>
          <cell r="N43">
            <v>30572446.431630764</v>
          </cell>
          <cell r="P43">
            <v>1837619.0224635417</v>
          </cell>
          <cell r="Q43">
            <v>1157357</v>
          </cell>
          <cell r="R43">
            <v>101164</v>
          </cell>
          <cell r="S43">
            <v>2557177</v>
          </cell>
          <cell r="T43">
            <v>40073811.027155213</v>
          </cell>
          <cell r="U43">
            <v>16698870.288321286</v>
          </cell>
        </row>
        <row r="44">
          <cell r="C44">
            <v>500079</v>
          </cell>
          <cell r="D44" t="str">
            <v>Multicare Good Samaritan Hospital</v>
          </cell>
          <cell r="E44">
            <v>25260454.389572069</v>
          </cell>
          <cell r="F44">
            <v>340319046.44206297</v>
          </cell>
          <cell r="G44">
            <v>0</v>
          </cell>
          <cell r="H44">
            <v>27171155.394933578</v>
          </cell>
          <cell r="I44">
            <v>2188366</v>
          </cell>
          <cell r="J44">
            <v>0.20799999999999999</v>
          </cell>
          <cell r="K44">
            <v>82147316.623126268</v>
          </cell>
          <cell r="L44">
            <v>3665062.4328946318</v>
          </cell>
          <cell r="M44">
            <v>6867.44</v>
          </cell>
          <cell r="N44">
            <v>40047525.568310767</v>
          </cell>
          <cell r="O44">
            <v>0</v>
          </cell>
          <cell r="P44">
            <v>553634.13707349438</v>
          </cell>
          <cell r="Q44">
            <v>248499</v>
          </cell>
          <cell r="R44">
            <v>148965</v>
          </cell>
          <cell r="S44">
            <v>3113377</v>
          </cell>
          <cell r="T44">
            <v>47783930.578278892</v>
          </cell>
          <cell r="U44">
            <v>34363386.044847377</v>
          </cell>
        </row>
        <row r="45">
          <cell r="C45">
            <v>500129</v>
          </cell>
          <cell r="D45" t="str">
            <v>Multicare Tacoma General Hospital</v>
          </cell>
          <cell r="E45">
            <v>93363715.939157367</v>
          </cell>
          <cell r="F45">
            <v>786175669.89125741</v>
          </cell>
          <cell r="G45">
            <v>0</v>
          </cell>
          <cell r="H45">
            <v>57862787.456658371</v>
          </cell>
          <cell r="I45">
            <v>2372191</v>
          </cell>
          <cell r="J45">
            <v>0.21299999999999999</v>
          </cell>
          <cell r="K45">
            <v>200171939.59314656</v>
          </cell>
          <cell r="L45">
            <v>15808784.679401554</v>
          </cell>
          <cell r="M45">
            <v>434260.81999999995</v>
          </cell>
          <cell r="N45">
            <v>100316009.09117255</v>
          </cell>
          <cell r="O45">
            <v>0</v>
          </cell>
          <cell r="P45">
            <v>1368637.4980337683</v>
          </cell>
          <cell r="Q45">
            <v>253536</v>
          </cell>
          <cell r="R45">
            <v>-321417</v>
          </cell>
          <cell r="S45">
            <v>8559166</v>
          </cell>
          <cell r="T45">
            <v>126418977.08860786</v>
          </cell>
          <cell r="U45">
            <v>73752962.5045387</v>
          </cell>
        </row>
        <row r="46">
          <cell r="C46">
            <v>500119</v>
          </cell>
          <cell r="D46" t="str">
            <v>Multicare Valley Hospital</v>
          </cell>
          <cell r="E46">
            <v>7200735.9409691151</v>
          </cell>
          <cell r="F46">
            <v>139116336.00736463</v>
          </cell>
          <cell r="G46">
            <v>0</v>
          </cell>
          <cell r="H46">
            <v>11125975.964038497</v>
          </cell>
          <cell r="I46">
            <v>2453028</v>
          </cell>
          <cell r="J46">
            <v>0.157</v>
          </cell>
          <cell r="K46">
            <v>25103683.91824244</v>
          </cell>
          <cell r="L46">
            <v>840182.43461135915</v>
          </cell>
          <cell r="M46">
            <v>0</v>
          </cell>
          <cell r="N46">
            <v>13183211.278609395</v>
          </cell>
          <cell r="O46">
            <v>0</v>
          </cell>
          <cell r="P46">
            <v>1059432.1786895343</v>
          </cell>
          <cell r="Q46">
            <v>252348</v>
          </cell>
          <cell r="R46">
            <v>-175102</v>
          </cell>
          <cell r="S46">
            <v>1220874</v>
          </cell>
          <cell r="T46">
            <v>16380945.891910288</v>
          </cell>
          <cell r="U46">
            <v>8722738.0263321511</v>
          </cell>
        </row>
        <row r="47">
          <cell r="C47">
            <v>500001</v>
          </cell>
          <cell r="D47" t="str">
            <v>Northwest Hospital</v>
          </cell>
          <cell r="E47">
            <v>15219113.16502393</v>
          </cell>
          <cell r="F47">
            <v>131772915.5008301</v>
          </cell>
          <cell r="G47">
            <v>0</v>
          </cell>
          <cell r="H47">
            <v>12255878.813764559</v>
          </cell>
          <cell r="I47">
            <v>1338507</v>
          </cell>
          <cell r="J47">
            <v>0.27</v>
          </cell>
          <cell r="K47">
            <v>43358331.90949703</v>
          </cell>
          <cell r="L47">
            <v>3000449.8748046355</v>
          </cell>
          <cell r="M47">
            <v>0</v>
          </cell>
          <cell r="N47">
            <v>16261337.428792622</v>
          </cell>
          <cell r="O47">
            <v>0</v>
          </cell>
          <cell r="P47">
            <v>728468.18416004872</v>
          </cell>
          <cell r="Q47">
            <v>249694</v>
          </cell>
          <cell r="R47">
            <v>6684347</v>
          </cell>
          <cell r="S47">
            <v>1583021</v>
          </cell>
          <cell r="T47">
            <v>28507317.487757307</v>
          </cell>
          <cell r="U47">
            <v>14851014.421739724</v>
          </cell>
        </row>
        <row r="48">
          <cell r="C48">
            <v>500051</v>
          </cell>
          <cell r="D48" t="str">
            <v>Overlake Hospital Medical Center</v>
          </cell>
          <cell r="E48">
            <v>14824424.472594311</v>
          </cell>
          <cell r="F48">
            <v>80378904.834580734</v>
          </cell>
          <cell r="G48">
            <v>34986308</v>
          </cell>
          <cell r="H48">
            <v>20655093.990408905</v>
          </cell>
          <cell r="I48">
            <v>589204</v>
          </cell>
          <cell r="J48">
            <v>0.27100000000000002</v>
          </cell>
          <cell r="K48">
            <v>41038596.465645246</v>
          </cell>
          <cell r="L48">
            <v>3539692.4594222833</v>
          </cell>
          <cell r="M48">
            <v>0</v>
          </cell>
          <cell r="N48">
            <v>10827182.354052285</v>
          </cell>
          <cell r="O48">
            <v>9141566</v>
          </cell>
          <cell r="P48">
            <v>1520169.5546581352</v>
          </cell>
          <cell r="Q48">
            <v>24141</v>
          </cell>
          <cell r="R48">
            <v>11404077</v>
          </cell>
          <cell r="S48">
            <v>1066976</v>
          </cell>
          <cell r="T48">
            <v>37523804.368132696</v>
          </cell>
          <cell r="U48">
            <v>3514792.0975125507</v>
          </cell>
        </row>
        <row r="49">
          <cell r="C49">
            <v>500041</v>
          </cell>
          <cell r="D49" t="str">
            <v>Peacehealth dba St. John Medical Center</v>
          </cell>
          <cell r="E49">
            <v>15102474.077312902</v>
          </cell>
          <cell r="F49">
            <v>149885037.07307839</v>
          </cell>
          <cell r="G49">
            <v>0</v>
          </cell>
          <cell r="H49">
            <v>6543982.1189925177</v>
          </cell>
          <cell r="I49">
            <v>14814151</v>
          </cell>
          <cell r="J49">
            <v>0.32</v>
          </cell>
          <cell r="K49">
            <v>59630606.166202813</v>
          </cell>
          <cell r="L49">
            <v>3405476.3041455988</v>
          </cell>
          <cell r="M49">
            <v>3973.3799999999997</v>
          </cell>
          <cell r="N49">
            <v>22241568.834678229</v>
          </cell>
          <cell r="O49">
            <v>0</v>
          </cell>
          <cell r="P49">
            <v>212596.18713398094</v>
          </cell>
          <cell r="Q49">
            <v>2533945</v>
          </cell>
          <cell r="R49">
            <v>0</v>
          </cell>
          <cell r="S49">
            <v>2765066</v>
          </cell>
          <cell r="T49">
            <v>31162625.705957811</v>
          </cell>
          <cell r="U49">
            <v>28467980.460245002</v>
          </cell>
        </row>
        <row r="50">
          <cell r="C50">
            <v>500030</v>
          </cell>
          <cell r="D50" t="str">
            <v>Peacehealth dba St. Joseph Hospital Bellingham</v>
          </cell>
          <cell r="E50">
            <v>42340623.41301579</v>
          </cell>
          <cell r="F50">
            <v>214460853.21315372</v>
          </cell>
          <cell r="G50">
            <v>0</v>
          </cell>
          <cell r="H50">
            <v>11460558.73366515</v>
          </cell>
          <cell r="I50">
            <v>3236934</v>
          </cell>
          <cell r="J50">
            <v>0.28000000000000003</v>
          </cell>
          <cell r="K50">
            <v>76019711.420753717</v>
          </cell>
          <cell r="L50">
            <v>8343277.076710253</v>
          </cell>
          <cell r="M50">
            <v>13450.44</v>
          </cell>
          <cell r="N50">
            <v>30953937.156483792</v>
          </cell>
          <cell r="O50">
            <v>0</v>
          </cell>
          <cell r="P50">
            <v>843060.84605121892</v>
          </cell>
          <cell r="Q50">
            <v>475306</v>
          </cell>
          <cell r="R50">
            <v>0</v>
          </cell>
          <cell r="S50">
            <v>2998713</v>
          </cell>
          <cell r="T50">
            <v>43627744.519245259</v>
          </cell>
          <cell r="U50">
            <v>32391966.901508458</v>
          </cell>
        </row>
        <row r="51">
          <cell r="C51">
            <v>500050</v>
          </cell>
          <cell r="D51" t="str">
            <v>PeaceHealth Southwest Medical Center</v>
          </cell>
          <cell r="E51">
            <v>21858973.947809491</v>
          </cell>
          <cell r="F51">
            <v>315017390.44879133</v>
          </cell>
          <cell r="G51">
            <v>0</v>
          </cell>
          <cell r="H51">
            <v>25628738.651184261</v>
          </cell>
          <cell r="I51">
            <v>14382853</v>
          </cell>
          <cell r="J51">
            <v>0.28699999999999998</v>
          </cell>
          <cell r="K51">
            <v>108166843.38571432</v>
          </cell>
          <cell r="L51">
            <v>4738987.8270597504</v>
          </cell>
          <cell r="M51">
            <v>146172.05000000002</v>
          </cell>
          <cell r="N51">
            <v>52715215.18826396</v>
          </cell>
          <cell r="O51">
            <v>0</v>
          </cell>
          <cell r="P51">
            <v>1183602.6111137252</v>
          </cell>
          <cell r="Q51">
            <v>2383898</v>
          </cell>
          <cell r="R51">
            <v>0</v>
          </cell>
          <cell r="S51">
            <v>4963216</v>
          </cell>
          <cell r="T51">
            <v>66131091.676437438</v>
          </cell>
          <cell r="U51">
            <v>42035751.709276885</v>
          </cell>
        </row>
        <row r="52">
          <cell r="C52">
            <v>500019</v>
          </cell>
          <cell r="D52" t="str">
            <v>Providence Centralia Hospital</v>
          </cell>
          <cell r="E52">
            <v>8830348.9977331404</v>
          </cell>
          <cell r="F52">
            <v>140311233.62600657</v>
          </cell>
          <cell r="G52">
            <v>9324849</v>
          </cell>
          <cell r="H52">
            <v>7798541.1734049516</v>
          </cell>
          <cell r="I52">
            <v>874811</v>
          </cell>
          <cell r="J52">
            <v>0.214</v>
          </cell>
          <cell r="K52">
            <v>35767913.732588962</v>
          </cell>
          <cell r="L52">
            <v>1610157.00843484</v>
          </cell>
          <cell r="M52">
            <v>0</v>
          </cell>
          <cell r="N52">
            <v>17005955.338620789</v>
          </cell>
          <cell r="O52">
            <v>5329890</v>
          </cell>
          <cell r="P52">
            <v>396001.61093168595</v>
          </cell>
          <cell r="Q52">
            <v>74730</v>
          </cell>
          <cell r="R52">
            <v>2336346</v>
          </cell>
          <cell r="S52">
            <v>1820004</v>
          </cell>
          <cell r="T52">
            <v>28573083.957987316</v>
          </cell>
          <cell r="U52">
            <v>7194829.7746016458</v>
          </cell>
        </row>
        <row r="53">
          <cell r="C53">
            <v>500077</v>
          </cell>
          <cell r="D53" t="str">
            <v>Providence Holy Family Hospital</v>
          </cell>
          <cell r="E53">
            <v>9744494.3685445487</v>
          </cell>
          <cell r="F53">
            <v>140551845.4760851</v>
          </cell>
          <cell r="G53">
            <v>8741693</v>
          </cell>
          <cell r="H53">
            <v>5664201.8952719672</v>
          </cell>
          <cell r="I53">
            <v>2353480</v>
          </cell>
          <cell r="J53">
            <v>0.27300000000000002</v>
          </cell>
          <cell r="K53">
            <v>45606210.123993143</v>
          </cell>
          <cell r="L53">
            <v>2047248.6581548031</v>
          </cell>
          <cell r="M53">
            <v>4998.66</v>
          </cell>
          <cell r="N53">
            <v>25805732.911719408</v>
          </cell>
          <cell r="O53">
            <v>4376001</v>
          </cell>
          <cell r="P53">
            <v>395990.25811484997</v>
          </cell>
          <cell r="Q53">
            <v>712509</v>
          </cell>
          <cell r="R53">
            <v>5781898</v>
          </cell>
          <cell r="S53">
            <v>2101743</v>
          </cell>
          <cell r="T53">
            <v>41226121.487989061</v>
          </cell>
          <cell r="U53">
            <v>4380088.6360040829</v>
          </cell>
        </row>
        <row r="54">
          <cell r="C54">
            <v>500014</v>
          </cell>
          <cell r="D54" t="str">
            <v>Providence Regional Medical Center Everett</v>
          </cell>
          <cell r="E54">
            <v>55645503.080152988</v>
          </cell>
          <cell r="F54">
            <v>355604115.65431851</v>
          </cell>
          <cell r="G54">
            <v>36079207</v>
          </cell>
          <cell r="H54">
            <v>22985203.626844421</v>
          </cell>
          <cell r="I54">
            <v>1220517</v>
          </cell>
          <cell r="J54">
            <v>0.27900000000000003</v>
          </cell>
          <cell r="K54">
            <v>131558138.43480715</v>
          </cell>
          <cell r="L54">
            <v>11247018.615065491</v>
          </cell>
          <cell r="M54">
            <v>100585.23</v>
          </cell>
          <cell r="N54">
            <v>62846302.524690278</v>
          </cell>
          <cell r="O54">
            <v>15771846</v>
          </cell>
          <cell r="P54">
            <v>1166573.3858597837</v>
          </cell>
          <cell r="Q54">
            <v>121533</v>
          </cell>
          <cell r="R54">
            <v>20647691</v>
          </cell>
          <cell r="S54">
            <v>5452639</v>
          </cell>
          <cell r="T54">
            <v>117354188.75561556</v>
          </cell>
          <cell r="U54">
            <v>14203949.679191589</v>
          </cell>
        </row>
        <row r="55">
          <cell r="C55">
            <v>500054</v>
          </cell>
          <cell r="D55" t="str">
            <v>Providence Sacred Heart Medical Center and Children's Hospital</v>
          </cell>
          <cell r="E55">
            <v>85530428.8952218</v>
          </cell>
          <cell r="F55">
            <v>515159036.6603843</v>
          </cell>
          <cell r="G55">
            <v>68575653</v>
          </cell>
          <cell r="H55">
            <v>14357877.885657558</v>
          </cell>
          <cell r="I55">
            <v>47407368</v>
          </cell>
          <cell r="J55">
            <v>0.29399999999999998</v>
          </cell>
          <cell r="K55">
            <v>214922927.14573151</v>
          </cell>
          <cell r="L55">
            <v>23590913.230241131</v>
          </cell>
          <cell r="M55">
            <v>828177.05999999994</v>
          </cell>
          <cell r="N55">
            <v>119660321.86639911</v>
          </cell>
          <cell r="O55">
            <v>32448526</v>
          </cell>
          <cell r="P55">
            <v>1405381.2236297335</v>
          </cell>
          <cell r="Q55">
            <v>10192253</v>
          </cell>
          <cell r="R55">
            <v>21333148</v>
          </cell>
          <cell r="S55">
            <v>7505133</v>
          </cell>
          <cell r="T55">
            <v>216963853.38026997</v>
          </cell>
          <cell r="U55">
            <v>-2040926.2345384657</v>
          </cell>
        </row>
        <row r="56">
          <cell r="C56">
            <v>500002</v>
          </cell>
          <cell r="D56" t="str">
            <v>Providence St. Mary Medical Center</v>
          </cell>
          <cell r="E56">
            <v>6872747.3852489674</v>
          </cell>
          <cell r="F56">
            <v>61036631.276154831</v>
          </cell>
          <cell r="G56">
            <v>5152313</v>
          </cell>
          <cell r="H56">
            <v>5761286.0327174878</v>
          </cell>
          <cell r="I56">
            <v>27539645</v>
          </cell>
          <cell r="J56">
            <v>0.35399999999999998</v>
          </cell>
          <cell r="K56">
            <v>37652368.433718935</v>
          </cell>
          <cell r="L56">
            <v>1698840.7238720576</v>
          </cell>
          <cell r="M56">
            <v>0</v>
          </cell>
          <cell r="N56">
            <v>10977079.254858755</v>
          </cell>
          <cell r="O56">
            <v>2955073</v>
          </cell>
          <cell r="P56">
            <v>504360.90856715839</v>
          </cell>
          <cell r="Q56">
            <v>10060274</v>
          </cell>
          <cell r="R56">
            <v>2269684</v>
          </cell>
          <cell r="S56">
            <v>642101</v>
          </cell>
          <cell r="T56">
            <v>29107412.887297973</v>
          </cell>
          <cell r="U56">
            <v>8544955.5464209616</v>
          </cell>
        </row>
        <row r="57">
          <cell r="C57">
            <v>500024</v>
          </cell>
          <cell r="D57" t="str">
            <v>Providence St. Peter Hospital</v>
          </cell>
          <cell r="E57">
            <v>39935772.73953037</v>
          </cell>
          <cell r="F57">
            <v>337132392.99572927</v>
          </cell>
          <cell r="G57">
            <v>37448884</v>
          </cell>
          <cell r="H57">
            <v>23615425.129689757</v>
          </cell>
          <cell r="I57">
            <v>1771145</v>
          </cell>
          <cell r="J57">
            <v>0.217</v>
          </cell>
          <cell r="K57">
            <v>95459085.510694027</v>
          </cell>
          <cell r="L57">
            <v>7864034.743716401</v>
          </cell>
          <cell r="M57">
            <v>0</v>
          </cell>
          <cell r="N57">
            <v>52601582.388340607</v>
          </cell>
          <cell r="O57">
            <v>16112168</v>
          </cell>
          <cell r="P57">
            <v>941973.26445366163</v>
          </cell>
          <cell r="Q57">
            <v>150413</v>
          </cell>
          <cell r="R57">
            <v>14588634</v>
          </cell>
          <cell r="S57">
            <v>3223242</v>
          </cell>
          <cell r="T57">
            <v>95482047.396510676</v>
          </cell>
          <cell r="U57">
            <v>-22961.885816648602</v>
          </cell>
        </row>
        <row r="58">
          <cell r="C58">
            <v>503300</v>
          </cell>
          <cell r="D58" t="str">
            <v>Seattle Children's Hospital</v>
          </cell>
          <cell r="E58">
            <v>127678367.53691709</v>
          </cell>
          <cell r="F58">
            <v>988381085.30686116</v>
          </cell>
          <cell r="G58">
            <v>390872378</v>
          </cell>
          <cell r="H58">
            <v>22474363.451409027</v>
          </cell>
          <cell r="I58">
            <v>150696742</v>
          </cell>
          <cell r="J58">
            <v>0.379</v>
          </cell>
          <cell r="K58">
            <v>636759012.85587597</v>
          </cell>
          <cell r="L58">
            <v>35828546.763344161</v>
          </cell>
          <cell r="M58">
            <v>0</v>
          </cell>
          <cell r="N58">
            <v>253524681.86382666</v>
          </cell>
          <cell r="O58">
            <v>276000918</v>
          </cell>
          <cell r="P58">
            <v>4247878.8008222422</v>
          </cell>
          <cell r="Q58">
            <v>45959820</v>
          </cell>
          <cell r="R58">
            <v>1968603</v>
          </cell>
          <cell r="S58">
            <v>14194371</v>
          </cell>
          <cell r="T58">
            <v>631724819.42799306</v>
          </cell>
          <cell r="U58">
            <v>5034193.4278829098</v>
          </cell>
        </row>
        <row r="59">
          <cell r="C59">
            <v>503302</v>
          </cell>
          <cell r="D59" t="str">
            <v>Shriners Hospitals for Children - Spokane</v>
          </cell>
          <cell r="E59">
            <v>374432.41326075932</v>
          </cell>
          <cell r="F59">
            <v>11886670.963812435</v>
          </cell>
          <cell r="G59">
            <v>401584</v>
          </cell>
          <cell r="H59">
            <v>2175983.5661411146</v>
          </cell>
          <cell r="I59">
            <v>3140476</v>
          </cell>
          <cell r="J59">
            <v>0.68200000000000005</v>
          </cell>
          <cell r="K59">
            <v>12261778.215272158</v>
          </cell>
          <cell r="L59">
            <v>92069.141376433967</v>
          </cell>
          <cell r="M59">
            <v>0</v>
          </cell>
          <cell r="N59">
            <v>2669085.7660250058</v>
          </cell>
          <cell r="O59">
            <v>80967</v>
          </cell>
          <cell r="P59">
            <v>0</v>
          </cell>
          <cell r="Q59">
            <v>1137877</v>
          </cell>
          <cell r="R59">
            <v>731054</v>
          </cell>
          <cell r="S59">
            <v>155980</v>
          </cell>
          <cell r="T59">
            <v>4867032.9074014397</v>
          </cell>
          <cell r="U59">
            <v>7394745.3078707187</v>
          </cell>
        </row>
        <row r="60">
          <cell r="C60">
            <v>500026</v>
          </cell>
          <cell r="D60" t="str">
            <v>Swedish Edmonds</v>
          </cell>
          <cell r="E60">
            <v>26525719.8044714</v>
          </cell>
          <cell r="F60">
            <v>137549289.43199059</v>
          </cell>
          <cell r="G60">
            <v>13723783</v>
          </cell>
          <cell r="H60">
            <v>13950661.453346489</v>
          </cell>
          <cell r="I60">
            <v>2421762</v>
          </cell>
          <cell r="J60">
            <v>0.27</v>
          </cell>
          <cell r="K60">
            <v>52426228.236248292</v>
          </cell>
          <cell r="L60">
            <v>6920177.9559668507</v>
          </cell>
          <cell r="M60">
            <v>0</v>
          </cell>
          <cell r="N60">
            <v>20390076.694272764</v>
          </cell>
          <cell r="O60">
            <v>4250904</v>
          </cell>
          <cell r="P60">
            <v>578953.58986870758</v>
          </cell>
          <cell r="Q60">
            <v>279365</v>
          </cell>
          <cell r="R60">
            <v>7629856</v>
          </cell>
          <cell r="S60">
            <v>1646240</v>
          </cell>
          <cell r="T60">
            <v>41695573.240108326</v>
          </cell>
          <cell r="U60">
            <v>10730654.996139966</v>
          </cell>
        </row>
        <row r="61">
          <cell r="C61">
            <v>500152</v>
          </cell>
          <cell r="D61" t="str">
            <v>Swedish Issaquah</v>
          </cell>
          <cell r="E61">
            <v>5846966.5018212982</v>
          </cell>
          <cell r="F61">
            <v>63268754.820009172</v>
          </cell>
          <cell r="G61">
            <v>6787145</v>
          </cell>
          <cell r="H61">
            <v>6671387.2729686499</v>
          </cell>
          <cell r="I61">
            <v>1695494</v>
          </cell>
          <cell r="J61">
            <v>0.30299999999999999</v>
          </cell>
          <cell r="K61">
            <v>25533733.52122413</v>
          </cell>
          <cell r="L61">
            <v>1048810.5258390838</v>
          </cell>
          <cell r="M61">
            <v>0</v>
          </cell>
          <cell r="N61">
            <v>8326342.5304170838</v>
          </cell>
          <cell r="O61">
            <v>2499910</v>
          </cell>
          <cell r="P61">
            <v>654173.34734725486</v>
          </cell>
          <cell r="Q61">
            <v>142721</v>
          </cell>
          <cell r="R61">
            <v>3418294</v>
          </cell>
          <cell r="S61">
            <v>598861</v>
          </cell>
          <cell r="T61">
            <v>16689112.403603423</v>
          </cell>
          <cell r="U61">
            <v>8844621.1176207066</v>
          </cell>
        </row>
        <row r="62">
          <cell r="C62">
            <v>500027</v>
          </cell>
          <cell r="D62" t="str">
            <v>Swedish Medical Center (First Hill)</v>
          </cell>
          <cell r="E62">
            <v>137322635.0241622</v>
          </cell>
          <cell r="F62">
            <v>603470040.37650132</v>
          </cell>
          <cell r="G62">
            <v>125399891</v>
          </cell>
          <cell r="H62">
            <v>36470920.007031232</v>
          </cell>
          <cell r="I62">
            <v>11576291</v>
          </cell>
          <cell r="J62">
            <v>0.24299999999999999</v>
          </cell>
          <cell r="K62">
            <v>222160265.91006979</v>
          </cell>
          <cell r="L62">
            <v>28771854.058736883</v>
          </cell>
          <cell r="M62">
            <v>0</v>
          </cell>
          <cell r="N62">
            <v>87931920.610925123</v>
          </cell>
          <cell r="O62">
            <v>45827947</v>
          </cell>
          <cell r="P62">
            <v>3148763.8526017382</v>
          </cell>
          <cell r="Q62">
            <v>1747250</v>
          </cell>
          <cell r="R62">
            <v>20847321</v>
          </cell>
          <cell r="S62">
            <v>8203577</v>
          </cell>
          <cell r="T62">
            <v>196478633.52226374</v>
          </cell>
          <cell r="U62">
            <v>25681632.387806058</v>
          </cell>
        </row>
        <row r="63">
          <cell r="C63">
            <v>500037</v>
          </cell>
          <cell r="D63" t="str">
            <v>Toppenish Community Hospital</v>
          </cell>
          <cell r="E63">
            <v>10798692.780333085</v>
          </cell>
          <cell r="F63">
            <v>32641558.519862574</v>
          </cell>
          <cell r="G63">
            <v>0</v>
          </cell>
          <cell r="H63">
            <v>4610568.0966235334</v>
          </cell>
          <cell r="I63">
            <v>0</v>
          </cell>
          <cell r="J63">
            <v>0.2</v>
          </cell>
          <cell r="K63">
            <v>9610163.8793638386</v>
          </cell>
          <cell r="L63">
            <v>1104420.5812988393</v>
          </cell>
          <cell r="M63">
            <v>0</v>
          </cell>
          <cell r="N63">
            <v>1812006.5184731844</v>
          </cell>
          <cell r="O63">
            <v>0</v>
          </cell>
          <cell r="P63">
            <v>160413.29845386374</v>
          </cell>
          <cell r="Q63">
            <v>0</v>
          </cell>
          <cell r="R63">
            <v>827500</v>
          </cell>
          <cell r="S63">
            <v>646497</v>
          </cell>
          <cell r="T63">
            <v>4550837.3982258877</v>
          </cell>
          <cell r="U63">
            <v>5059326.4811379509</v>
          </cell>
        </row>
        <row r="64">
          <cell r="C64">
            <v>500053</v>
          </cell>
          <cell r="D64" t="str">
            <v>Trios Hospital</v>
          </cell>
          <cell r="E64">
            <v>8635522.6883055288</v>
          </cell>
          <cell r="F64">
            <v>76061709.104217589</v>
          </cell>
          <cell r="G64">
            <v>8040749</v>
          </cell>
          <cell r="H64">
            <v>6965835.3829647843</v>
          </cell>
          <cell r="I64">
            <v>2996124</v>
          </cell>
          <cell r="J64">
            <v>0.34699999999999998</v>
          </cell>
          <cell r="K64">
            <v>35636879.240894303</v>
          </cell>
          <cell r="L64">
            <v>1429902.6180818623</v>
          </cell>
          <cell r="M64">
            <v>0</v>
          </cell>
          <cell r="N64">
            <v>11407487.225525763</v>
          </cell>
          <cell r="O64">
            <v>3045988</v>
          </cell>
          <cell r="P64">
            <v>406307.2973677183</v>
          </cell>
          <cell r="Q64">
            <v>341457</v>
          </cell>
          <cell r="R64">
            <v>180816</v>
          </cell>
          <cell r="S64">
            <v>739341</v>
          </cell>
          <cell r="T64">
            <v>17551299.140975341</v>
          </cell>
          <cell r="U64">
            <v>18085580.099918962</v>
          </cell>
        </row>
        <row r="65">
          <cell r="C65">
            <v>500036</v>
          </cell>
          <cell r="D65" t="str">
            <v>Yakima Valley Memorial Hospital (Virginia Mason Memorial Hospital)</v>
          </cell>
          <cell r="E65">
            <v>53772412.594248295</v>
          </cell>
          <cell r="F65">
            <v>212046207.39048436</v>
          </cell>
          <cell r="G65">
            <v>26644333</v>
          </cell>
          <cell r="H65">
            <v>13094201.071071973</v>
          </cell>
          <cell r="I65">
            <v>13105</v>
          </cell>
          <cell r="J65">
            <v>0.33300000000000002</v>
          </cell>
          <cell r="K65">
            <v>101754896.26558293</v>
          </cell>
          <cell r="L65">
            <v>11903782.881500404</v>
          </cell>
          <cell r="M65">
            <v>53956.06</v>
          </cell>
          <cell r="N65">
            <v>41819216.195850402</v>
          </cell>
          <cell r="O65">
            <v>9061386</v>
          </cell>
          <cell r="P65">
            <v>5901.4613164345501</v>
          </cell>
          <cell r="Q65">
            <v>1569</v>
          </cell>
          <cell r="R65">
            <v>12764367</v>
          </cell>
          <cell r="S65">
            <v>4303133</v>
          </cell>
          <cell r="T65">
            <v>79913311.598667234</v>
          </cell>
          <cell r="U65">
            <v>21841584.6669157</v>
          </cell>
        </row>
        <row r="67">
          <cell r="D67" t="str">
            <v>Border City</v>
          </cell>
        </row>
        <row r="68">
          <cell r="C68">
            <v>380007</v>
          </cell>
          <cell r="D68" t="str">
            <v>Legacy Emanuel Hospital and Health Center</v>
          </cell>
          <cell r="E68">
            <v>4206678.7588142417</v>
          </cell>
          <cell r="F68">
            <v>80459736.654817507</v>
          </cell>
          <cell r="G68">
            <v>2182076</v>
          </cell>
          <cell r="H68">
            <v>37518755.251799129</v>
          </cell>
          <cell r="I68">
            <v>578480478</v>
          </cell>
          <cell r="J68">
            <v>0.35699999999999998</v>
          </cell>
          <cell r="K68">
            <v>250916637.70555881</v>
          </cell>
          <cell r="L68">
            <v>1300637.8537710747</v>
          </cell>
          <cell r="M68">
            <v>7034.1100000000006</v>
          </cell>
          <cell r="N68">
            <v>17198261.684093926</v>
          </cell>
          <cell r="O68">
            <v>1506751</v>
          </cell>
          <cell r="P68">
            <v>0</v>
          </cell>
          <cell r="Q68">
            <v>116924998</v>
          </cell>
          <cell r="R68">
            <v>11600330</v>
          </cell>
          <cell r="S68">
            <v>302449</v>
          </cell>
          <cell r="T68">
            <v>148840461.647865</v>
          </cell>
          <cell r="U68">
            <v>102076176.05769381</v>
          </cell>
        </row>
      </sheetData>
      <sheetData sheetId="2"/>
      <sheetData sheetId="3"/>
      <sheetData sheetId="4"/>
      <sheetData sheetId="5"/>
      <sheetData sheetId="6"/>
      <sheetData sheetId="7">
        <row r="4">
          <cell r="B4" t="str">
            <v>Astria Sunnyside</v>
          </cell>
          <cell r="C4">
            <v>0.40939707573517331</v>
          </cell>
          <cell r="D4">
            <v>1.0190298001347564</v>
          </cell>
          <cell r="E4" t="str">
            <v>.440320</v>
          </cell>
          <cell r="F4">
            <v>0.44869920159533594</v>
          </cell>
          <cell r="G4">
            <v>1117</v>
          </cell>
          <cell r="H4">
            <v>501.19700818199027</v>
          </cell>
          <cell r="I4">
            <v>8.4909126275858789E-3</v>
          </cell>
          <cell r="J4">
            <v>72359.557412286857</v>
          </cell>
          <cell r="K4">
            <v>11933249.189416556</v>
          </cell>
          <cell r="L4">
            <v>72359.557412286857</v>
          </cell>
          <cell r="M4">
            <v>0</v>
          </cell>
          <cell r="N4">
            <v>0.40939707573517331</v>
          </cell>
          <cell r="O4">
            <v>0.98679200372421616</v>
          </cell>
          <cell r="P4" t="str">
            <v>.440320</v>
          </cell>
          <cell r="Q4">
            <v>0.43450425507984686</v>
          </cell>
          <cell r="R4">
            <v>1117</v>
          </cell>
          <cell r="S4">
            <v>485.34125292418895</v>
          </cell>
          <cell r="T4">
            <v>1.1044079629968921E-2</v>
          </cell>
          <cell r="U4">
            <v>21758.089194308286</v>
          </cell>
          <cell r="V4">
            <v>11933249.189416556</v>
          </cell>
          <cell r="W4">
            <v>21758.089194308286</v>
          </cell>
          <cell r="X4">
            <v>94117.646606595139</v>
          </cell>
          <cell r="Y4">
            <v>0</v>
          </cell>
          <cell r="Z4" t="str">
            <v/>
          </cell>
          <cell r="AA4" t="str">
            <v/>
          </cell>
          <cell r="AB4" t="str">
            <v/>
          </cell>
          <cell r="AC4" t="str">
            <v/>
          </cell>
          <cell r="AD4" t="str">
            <v/>
          </cell>
          <cell r="AE4" t="str">
            <v/>
          </cell>
          <cell r="AF4" t="str">
            <v/>
          </cell>
          <cell r="AG4">
            <v>0</v>
          </cell>
          <cell r="AH4" t="str">
            <v/>
          </cell>
          <cell r="AI4">
            <v>0</v>
          </cell>
        </row>
        <row r="5">
          <cell r="B5" t="str">
            <v>Chelan County Public Hospital District No.2 D/B/A Lake Chelan Community Hospital</v>
          </cell>
          <cell r="C5">
            <v>0.24697173620457605</v>
          </cell>
          <cell r="D5">
            <v>0.61473707043838699</v>
          </cell>
          <cell r="E5" t="str">
            <v>.324386</v>
          </cell>
          <cell r="F5">
            <v>0.19941209933122661</v>
          </cell>
          <cell r="G5">
            <v>189</v>
          </cell>
          <cell r="H5">
            <v>37.68888677360183</v>
          </cell>
          <cell r="I5">
            <v>6.3849751575019344E-4</v>
          </cell>
          <cell r="J5">
            <v>5441.2758292231483</v>
          </cell>
          <cell r="K5" t="str">
            <v/>
          </cell>
          <cell r="L5">
            <v>0</v>
          </cell>
          <cell r="M5">
            <v>5441.2758292231483</v>
          </cell>
          <cell r="N5" t="str">
            <v/>
          </cell>
          <cell r="O5" t="str">
            <v/>
          </cell>
          <cell r="P5" t="str">
            <v/>
          </cell>
          <cell r="Q5" t="str">
            <v/>
          </cell>
          <cell r="R5" t="str">
            <v/>
          </cell>
          <cell r="S5" t="str">
            <v/>
          </cell>
          <cell r="T5" t="str">
            <v/>
          </cell>
          <cell r="U5">
            <v>0</v>
          </cell>
          <cell r="V5" t="str">
            <v/>
          </cell>
          <cell r="W5">
            <v>0</v>
          </cell>
          <cell r="X5">
            <v>0</v>
          </cell>
          <cell r="Y5" t="str">
            <v/>
          </cell>
          <cell r="Z5" t="str">
            <v/>
          </cell>
          <cell r="AA5" t="str">
            <v/>
          </cell>
          <cell r="AB5" t="str">
            <v/>
          </cell>
          <cell r="AC5" t="str">
            <v/>
          </cell>
          <cell r="AD5" t="str">
            <v/>
          </cell>
          <cell r="AE5" t="str">
            <v/>
          </cell>
          <cell r="AF5" t="str">
            <v/>
          </cell>
          <cell r="AG5">
            <v>0</v>
          </cell>
          <cell r="AH5" t="str">
            <v/>
          </cell>
          <cell r="AI5">
            <v>0</v>
          </cell>
        </row>
        <row r="6">
          <cell r="B6" t="str">
            <v>Coulee Medical Center</v>
          </cell>
          <cell r="C6">
            <v>0.38204747774480713</v>
          </cell>
          <cell r="D6">
            <v>0.95095394657903365</v>
          </cell>
          <cell r="E6" t="str">
            <v>.440505</v>
          </cell>
          <cell r="F6">
            <v>0.41889996823779718</v>
          </cell>
          <cell r="G6">
            <v>204</v>
          </cell>
          <cell r="H6">
            <v>85.455593520510632</v>
          </cell>
          <cell r="I6">
            <v>1.4477260763250161E-3</v>
          </cell>
          <cell r="J6">
            <v>12337.521622441787</v>
          </cell>
          <cell r="K6" t="str">
            <v/>
          </cell>
          <cell r="L6">
            <v>0</v>
          </cell>
          <cell r="M6">
            <v>12337.521622441787</v>
          </cell>
          <cell r="N6" t="str">
            <v/>
          </cell>
          <cell r="O6" t="str">
            <v/>
          </cell>
          <cell r="P6" t="str">
            <v/>
          </cell>
          <cell r="Q6" t="str">
            <v/>
          </cell>
          <cell r="R6" t="str">
            <v/>
          </cell>
          <cell r="S6" t="str">
            <v/>
          </cell>
          <cell r="T6" t="str">
            <v/>
          </cell>
          <cell r="U6">
            <v>0</v>
          </cell>
          <cell r="V6" t="str">
            <v/>
          </cell>
          <cell r="W6">
            <v>0</v>
          </cell>
          <cell r="X6">
            <v>0</v>
          </cell>
          <cell r="Y6" t="str">
            <v/>
          </cell>
          <cell r="Z6" t="str">
            <v/>
          </cell>
          <cell r="AA6" t="str">
            <v/>
          </cell>
          <cell r="AB6" t="str">
            <v/>
          </cell>
          <cell r="AC6" t="str">
            <v/>
          </cell>
          <cell r="AD6" t="str">
            <v/>
          </cell>
          <cell r="AE6" t="str">
            <v/>
          </cell>
          <cell r="AF6" t="str">
            <v/>
          </cell>
          <cell r="AG6">
            <v>0</v>
          </cell>
          <cell r="AH6" t="str">
            <v/>
          </cell>
          <cell r="AI6">
            <v>0</v>
          </cell>
        </row>
        <row r="7">
          <cell r="B7" t="str">
            <v>Forks Community Hospital</v>
          </cell>
          <cell r="C7">
            <v>0.27448071216617209</v>
          </cell>
          <cell r="D7">
            <v>0.68320963152280079</v>
          </cell>
          <cell r="E7" t="str">
            <v>.773402</v>
          </cell>
          <cell r="F7">
            <v>0.52839569543899723</v>
          </cell>
          <cell r="G7">
            <v>53</v>
          </cell>
          <cell r="H7">
            <v>28.004971858266853</v>
          </cell>
          <cell r="I7">
            <v>4.7443972191510322E-4</v>
          </cell>
          <cell r="J7">
            <v>4043.1753101605095</v>
          </cell>
          <cell r="K7">
            <v>3626262.5512618441</v>
          </cell>
          <cell r="L7">
            <v>4043.1753101605095</v>
          </cell>
          <cell r="M7">
            <v>0</v>
          </cell>
          <cell r="N7">
            <v>0.27448071216617209</v>
          </cell>
          <cell r="O7">
            <v>0.66159576605602088</v>
          </cell>
          <cell r="P7" t="str">
            <v>.773402</v>
          </cell>
          <cell r="Q7">
            <v>0.51167948865925872</v>
          </cell>
          <cell r="R7">
            <v>53</v>
          </cell>
          <cell r="S7">
            <v>27.119012898940714</v>
          </cell>
          <cell r="T7">
            <v>6.1710092875381158E-4</v>
          </cell>
          <cell r="U7">
            <v>1215.7588046794715</v>
          </cell>
          <cell r="V7">
            <v>3626262.5512618441</v>
          </cell>
          <cell r="W7">
            <v>1215.7588046794715</v>
          </cell>
          <cell r="X7">
            <v>5258.9341148399808</v>
          </cell>
          <cell r="Y7">
            <v>0</v>
          </cell>
          <cell r="Z7" t="str">
            <v/>
          </cell>
          <cell r="AA7" t="str">
            <v/>
          </cell>
          <cell r="AB7" t="str">
            <v/>
          </cell>
          <cell r="AC7" t="str">
            <v/>
          </cell>
          <cell r="AD7" t="str">
            <v/>
          </cell>
          <cell r="AE7" t="str">
            <v/>
          </cell>
          <cell r="AF7" t="str">
            <v/>
          </cell>
          <cell r="AG7">
            <v>0</v>
          </cell>
          <cell r="AH7" t="str">
            <v/>
          </cell>
          <cell r="AI7">
            <v>0</v>
          </cell>
        </row>
        <row r="8">
          <cell r="B8" t="str">
            <v>Mason General Hospital and Family of Clinics</v>
          </cell>
          <cell r="C8">
            <v>0.20709309689677011</v>
          </cell>
          <cell r="D8">
            <v>0.51547519425008048</v>
          </cell>
          <cell r="E8" t="str">
            <v>.405827</v>
          </cell>
          <cell r="F8">
            <v>0.20919375165692741</v>
          </cell>
          <cell r="G8">
            <v>402</v>
          </cell>
          <cell r="H8">
            <v>84.095888166084819</v>
          </cell>
          <cell r="I8">
            <v>1.4246909440811736E-3</v>
          </cell>
          <cell r="J8">
            <v>12141.216225459762</v>
          </cell>
          <cell r="K8">
            <v>8434384.0366260409</v>
          </cell>
          <cell r="L8">
            <v>12141.216225459762</v>
          </cell>
          <cell r="M8">
            <v>0</v>
          </cell>
          <cell r="N8">
            <v>0.20709309689677011</v>
          </cell>
          <cell r="O8">
            <v>0.49916773752534072</v>
          </cell>
          <cell r="P8" t="str">
            <v>.405827</v>
          </cell>
          <cell r="Q8">
            <v>0.20257574541669646</v>
          </cell>
          <cell r="R8">
            <v>402</v>
          </cell>
          <cell r="S8">
            <v>81.435449657511981</v>
          </cell>
          <cell r="T8">
            <v>1.8530870501963536E-3</v>
          </cell>
          <cell r="U8">
            <v>3650.7916163135596</v>
          </cell>
          <cell r="V8">
            <v>8434384.0366260409</v>
          </cell>
          <cell r="W8">
            <v>3650.7916163135596</v>
          </cell>
          <cell r="X8">
            <v>15792.007841773322</v>
          </cell>
          <cell r="Y8">
            <v>0</v>
          </cell>
          <cell r="Z8" t="str">
            <v/>
          </cell>
          <cell r="AA8" t="str">
            <v/>
          </cell>
          <cell r="AB8" t="str">
            <v/>
          </cell>
          <cell r="AC8" t="str">
            <v/>
          </cell>
          <cell r="AD8" t="str">
            <v/>
          </cell>
          <cell r="AE8" t="str">
            <v/>
          </cell>
          <cell r="AF8" t="str">
            <v/>
          </cell>
          <cell r="AG8">
            <v>0</v>
          </cell>
          <cell r="AH8" t="str">
            <v/>
          </cell>
          <cell r="AI8">
            <v>0</v>
          </cell>
        </row>
        <row r="9">
          <cell r="B9" t="str">
            <v>Newport Hospital and Health Services</v>
          </cell>
          <cell r="C9">
            <v>0.24762550881953868</v>
          </cell>
          <cell r="D9">
            <v>0.61636437511798836</v>
          </cell>
          <cell r="E9" t="str">
            <v>.313600</v>
          </cell>
          <cell r="F9">
            <v>0.19329186803700116</v>
          </cell>
          <cell r="G9">
            <v>116</v>
          </cell>
          <cell r="H9">
            <v>22.421856692292135</v>
          </cell>
          <cell r="I9">
            <v>3.7985467393966243E-4</v>
          </cell>
          <cell r="J9">
            <v>3237.1215313138032</v>
          </cell>
          <cell r="K9">
            <v>1768098.6344564799</v>
          </cell>
          <cell r="L9">
            <v>3237.1215313138032</v>
          </cell>
          <cell r="M9">
            <v>0</v>
          </cell>
          <cell r="N9">
            <v>0.24762550881953868</v>
          </cell>
          <cell r="O9">
            <v>0.59686521107279955</v>
          </cell>
          <cell r="P9" t="str">
            <v>.313600</v>
          </cell>
          <cell r="Q9">
            <v>0.18717693019242992</v>
          </cell>
          <cell r="R9">
            <v>116</v>
          </cell>
          <cell r="S9">
            <v>21.71252390232187</v>
          </cell>
          <cell r="T9">
            <v>4.9407471856158615E-4</v>
          </cell>
          <cell r="U9">
            <v>973.38322026803485</v>
          </cell>
          <cell r="V9">
            <v>1768098.6344564799</v>
          </cell>
          <cell r="W9">
            <v>973.38322026803485</v>
          </cell>
          <cell r="X9">
            <v>4210.5047515818378</v>
          </cell>
          <cell r="Y9">
            <v>0</v>
          </cell>
          <cell r="Z9" t="str">
            <v/>
          </cell>
          <cell r="AA9" t="str">
            <v/>
          </cell>
          <cell r="AB9" t="str">
            <v/>
          </cell>
          <cell r="AC9" t="str">
            <v/>
          </cell>
          <cell r="AD9" t="str">
            <v/>
          </cell>
          <cell r="AE9" t="str">
            <v/>
          </cell>
          <cell r="AF9" t="str">
            <v/>
          </cell>
          <cell r="AG9">
            <v>0</v>
          </cell>
          <cell r="AH9" t="str">
            <v/>
          </cell>
          <cell r="AI9">
            <v>0</v>
          </cell>
        </row>
        <row r="10">
          <cell r="B10" t="str">
            <v>North Valley Hospital</v>
          </cell>
          <cell r="C10">
            <v>0.28305582761998044</v>
          </cell>
          <cell r="D10">
            <v>0.70455394174127273</v>
          </cell>
          <cell r="E10" t="str">
            <v>.273579</v>
          </cell>
          <cell r="F10">
            <v>0.19275116282763566</v>
          </cell>
          <cell r="G10">
            <v>140</v>
          </cell>
          <cell r="H10">
            <v>26.985162795868991</v>
          </cell>
          <cell r="I10">
            <v>4.5716286370509513E-4</v>
          </cell>
          <cell r="J10">
            <v>3895.9419244948208</v>
          </cell>
          <cell r="K10">
            <v>2574991.1354436665</v>
          </cell>
          <cell r="L10">
            <v>3895.9419244948208</v>
          </cell>
          <cell r="M10">
            <v>0</v>
          </cell>
          <cell r="N10">
            <v>0.28305582761998044</v>
          </cell>
          <cell r="O10">
            <v>0.68226483250119441</v>
          </cell>
          <cell r="P10" t="str">
            <v>.273579</v>
          </cell>
          <cell r="Q10">
            <v>0.18665333061084427</v>
          </cell>
          <cell r="R10">
            <v>140</v>
          </cell>
          <cell r="S10">
            <v>26.131466285518197</v>
          </cell>
          <cell r="T10">
            <v>5.9462902188162157E-4</v>
          </cell>
          <cell r="U10">
            <v>1171.4865999803574</v>
          </cell>
          <cell r="V10">
            <v>2574991.1354436665</v>
          </cell>
          <cell r="W10">
            <v>1171.4865999803574</v>
          </cell>
          <cell r="X10">
            <v>5067.4285244751782</v>
          </cell>
          <cell r="Y10">
            <v>0</v>
          </cell>
          <cell r="Z10" t="str">
            <v/>
          </cell>
          <cell r="AA10" t="str">
            <v/>
          </cell>
          <cell r="AB10" t="str">
            <v/>
          </cell>
          <cell r="AC10" t="str">
            <v/>
          </cell>
          <cell r="AD10" t="str">
            <v/>
          </cell>
          <cell r="AE10" t="str">
            <v/>
          </cell>
          <cell r="AF10" t="str">
            <v/>
          </cell>
          <cell r="AG10">
            <v>0</v>
          </cell>
          <cell r="AH10" t="str">
            <v/>
          </cell>
          <cell r="AI10">
            <v>0</v>
          </cell>
        </row>
        <row r="11">
          <cell r="B11" t="str">
            <v>Okanogan County Public Hospital District No. 3  d/b/a Mid Valley Hospital</v>
          </cell>
          <cell r="C11">
            <v>0.43560606060606061</v>
          </cell>
          <cell r="D11">
            <v>1.0842665548593835</v>
          </cell>
          <cell r="E11" t="str">
            <v>.341298</v>
          </cell>
          <cell r="F11">
            <v>0.37005800664039784</v>
          </cell>
          <cell r="G11">
            <v>455</v>
          </cell>
          <cell r="H11">
            <v>168.37639302138101</v>
          </cell>
          <cell r="I11">
            <v>2.8525095288946295E-3</v>
          </cell>
          <cell r="J11">
            <v>24309.086205240033</v>
          </cell>
          <cell r="K11">
            <v>7138156.5390746593</v>
          </cell>
          <cell r="L11">
            <v>24309.086205240033</v>
          </cell>
          <cell r="M11">
            <v>0</v>
          </cell>
          <cell r="N11">
            <v>0.43560606060606061</v>
          </cell>
          <cell r="O11">
            <v>1.0499649432228129</v>
          </cell>
          <cell r="P11" t="str">
            <v>.341298</v>
          </cell>
          <cell r="Q11">
            <v>0.35835093519205957</v>
          </cell>
          <cell r="R11">
            <v>455</v>
          </cell>
          <cell r="S11">
            <v>163.0496755123871</v>
          </cell>
          <cell r="T11">
            <v>3.7102422041191585E-3</v>
          </cell>
          <cell r="U11">
            <v>7309.5978582634316</v>
          </cell>
          <cell r="V11">
            <v>7138156.5390746593</v>
          </cell>
          <cell r="W11">
            <v>7309.5978582634316</v>
          </cell>
          <cell r="X11">
            <v>31618.684063503464</v>
          </cell>
          <cell r="Y11">
            <v>0</v>
          </cell>
          <cell r="Z11" t="str">
            <v/>
          </cell>
          <cell r="AA11" t="str">
            <v/>
          </cell>
          <cell r="AB11" t="str">
            <v/>
          </cell>
          <cell r="AC11" t="str">
            <v/>
          </cell>
          <cell r="AD11" t="str">
            <v/>
          </cell>
          <cell r="AE11" t="str">
            <v/>
          </cell>
          <cell r="AF11" t="str">
            <v/>
          </cell>
          <cell r="AG11">
            <v>0</v>
          </cell>
          <cell r="AH11" t="str">
            <v/>
          </cell>
          <cell r="AI11">
            <v>0</v>
          </cell>
        </row>
        <row r="12">
          <cell r="B12" t="str">
            <v xml:space="preserve">Okanogan-Douglas Counties Public Hospital District No. 1 d/b/a Three Rivers Hospital </v>
          </cell>
          <cell r="C12">
            <v>0.36830357142857145</v>
          </cell>
          <cell r="D12">
            <v>0.91674400484617136</v>
          </cell>
          <cell r="E12" t="str">
            <v>.286660</v>
          </cell>
          <cell r="F12">
            <v>0.26279383642920351</v>
          </cell>
          <cell r="G12">
            <v>165</v>
          </cell>
          <cell r="H12">
            <v>43.360983010818579</v>
          </cell>
          <cell r="I12">
            <v>7.3459001586339873E-4</v>
          </cell>
          <cell r="J12">
            <v>6260.1761151878836</v>
          </cell>
          <cell r="K12">
            <v>1428208.299201054</v>
          </cell>
          <cell r="L12">
            <v>6260.1761151878836</v>
          </cell>
          <cell r="M12">
            <v>0</v>
          </cell>
          <cell r="N12">
            <v>0.36830357142857145</v>
          </cell>
          <cell r="O12">
            <v>0.88774209873419518</v>
          </cell>
          <cell r="P12" t="str">
            <v>.286660</v>
          </cell>
          <cell r="Q12">
            <v>0.25448015002314439</v>
          </cell>
          <cell r="R12">
            <v>165</v>
          </cell>
          <cell r="S12">
            <v>41.989224753818824</v>
          </cell>
          <cell r="T12">
            <v>9.5547687114549268E-4</v>
          </cell>
          <cell r="U12">
            <v>1882.3977807140038</v>
          </cell>
          <cell r="V12">
            <v>1428208.299201054</v>
          </cell>
          <cell r="W12">
            <v>1882.3977807140038</v>
          </cell>
          <cell r="X12">
            <v>8142.5738959018872</v>
          </cell>
          <cell r="Y12">
            <v>0</v>
          </cell>
          <cell r="Z12" t="str">
            <v/>
          </cell>
          <cell r="AA12" t="str">
            <v/>
          </cell>
          <cell r="AB12" t="str">
            <v/>
          </cell>
          <cell r="AC12" t="str">
            <v/>
          </cell>
          <cell r="AD12" t="str">
            <v/>
          </cell>
          <cell r="AE12" t="str">
            <v/>
          </cell>
          <cell r="AF12" t="str">
            <v/>
          </cell>
          <cell r="AG12">
            <v>0</v>
          </cell>
          <cell r="AH12" t="str">
            <v/>
          </cell>
          <cell r="AI12">
            <v>0</v>
          </cell>
        </row>
        <row r="13">
          <cell r="B13" t="str">
            <v>Othello Community Hospital</v>
          </cell>
          <cell r="C13">
            <v>0.44774346793349168</v>
          </cell>
          <cell r="D13">
            <v>1.1144777617685089</v>
          </cell>
          <cell r="E13" t="str">
            <v>.294389</v>
          </cell>
          <cell r="F13">
            <v>0.32808999380926956</v>
          </cell>
          <cell r="G13">
            <v>468</v>
          </cell>
          <cell r="H13">
            <v>153.54611710273815</v>
          </cell>
          <cell r="I13">
            <v>2.6012658562219793E-3</v>
          </cell>
          <cell r="J13">
            <v>22167.987626723709</v>
          </cell>
          <cell r="K13">
            <v>3746810.8761984333</v>
          </cell>
          <cell r="L13">
            <v>22167.987626723709</v>
          </cell>
          <cell r="M13">
            <v>0</v>
          </cell>
          <cell r="N13">
            <v>0.44774346793349168</v>
          </cell>
          <cell r="O13">
            <v>1.0792203952192516</v>
          </cell>
          <cell r="P13" t="str">
            <v>.294389</v>
          </cell>
          <cell r="Q13">
            <v>0.3177106129282003</v>
          </cell>
          <cell r="R13">
            <v>468</v>
          </cell>
          <cell r="S13">
            <v>148.68856685039773</v>
          </cell>
          <cell r="T13">
            <v>3.3834510511272218E-3</v>
          </cell>
          <cell r="U13">
            <v>6665.7822309824633</v>
          </cell>
          <cell r="V13">
            <v>3746810.8761984333</v>
          </cell>
          <cell r="W13">
            <v>6665.7822309824633</v>
          </cell>
          <cell r="X13">
            <v>28833.769857706171</v>
          </cell>
          <cell r="Y13">
            <v>0</v>
          </cell>
          <cell r="Z13" t="str">
            <v/>
          </cell>
          <cell r="AA13" t="str">
            <v/>
          </cell>
          <cell r="AB13" t="str">
            <v/>
          </cell>
          <cell r="AC13" t="str">
            <v/>
          </cell>
          <cell r="AD13" t="str">
            <v/>
          </cell>
          <cell r="AE13" t="str">
            <v/>
          </cell>
          <cell r="AF13" t="str">
            <v/>
          </cell>
          <cell r="AG13">
            <v>0</v>
          </cell>
          <cell r="AH13" t="str">
            <v/>
          </cell>
          <cell r="AI13">
            <v>0</v>
          </cell>
        </row>
        <row r="14">
          <cell r="B14" t="str">
            <v>Prosser Public Hospital District dba PMH Medical Center</v>
          </cell>
          <cell r="C14">
            <v>0.47063253012048195</v>
          </cell>
          <cell r="D14">
            <v>1.1714509006796641</v>
          </cell>
          <cell r="E14" t="str">
            <v>.369859</v>
          </cell>
          <cell r="F14">
            <v>0.43327165867447986</v>
          </cell>
          <cell r="G14">
            <v>636</v>
          </cell>
          <cell r="H14">
            <v>275.56077491696919</v>
          </cell>
          <cell r="I14">
            <v>4.6683488233438333E-3</v>
          </cell>
          <cell r="J14">
            <v>39783.668672536151</v>
          </cell>
          <cell r="K14">
            <v>4125622.9946704563</v>
          </cell>
          <cell r="L14">
            <v>39783.668672536151</v>
          </cell>
          <cell r="M14">
            <v>0</v>
          </cell>
          <cell r="N14">
            <v>0.47063253012048195</v>
          </cell>
          <cell r="O14">
            <v>1.1343911447863027</v>
          </cell>
          <cell r="P14" t="str">
            <v>.369859</v>
          </cell>
          <cell r="Q14">
            <v>0.41956477441951712</v>
          </cell>
          <cell r="R14">
            <v>636</v>
          </cell>
          <cell r="S14">
            <v>266.84319653081286</v>
          </cell>
          <cell r="T14">
            <v>6.0720935907380529E-3</v>
          </cell>
          <cell r="U14">
            <v>11962.712907733536</v>
          </cell>
          <cell r="V14">
            <v>4125622.9946704563</v>
          </cell>
          <cell r="W14">
            <v>11962.712907733536</v>
          </cell>
          <cell r="X14">
            <v>51746.381580269684</v>
          </cell>
          <cell r="Y14">
            <v>0</v>
          </cell>
          <cell r="Z14" t="str">
            <v/>
          </cell>
          <cell r="AA14" t="str">
            <v/>
          </cell>
          <cell r="AB14" t="str">
            <v/>
          </cell>
          <cell r="AC14" t="str">
            <v/>
          </cell>
          <cell r="AD14" t="str">
            <v/>
          </cell>
          <cell r="AE14" t="str">
            <v/>
          </cell>
          <cell r="AF14" t="str">
            <v/>
          </cell>
          <cell r="AG14">
            <v>0</v>
          </cell>
          <cell r="AH14" t="str">
            <v/>
          </cell>
          <cell r="AI14">
            <v>0</v>
          </cell>
        </row>
        <row r="15">
          <cell r="B15" t="str">
            <v xml:space="preserve">Providence Mount Carmel Hospital </v>
          </cell>
          <cell r="C15">
            <v>0.27983539094650206</v>
          </cell>
          <cell r="D15">
            <v>0.69653795644428895</v>
          </cell>
          <cell r="E15" t="str">
            <v>.754518</v>
          </cell>
          <cell r="F15">
            <v>0.52555042582043199</v>
          </cell>
          <cell r="G15">
            <v>420</v>
          </cell>
          <cell r="H15">
            <v>220.73117884458142</v>
          </cell>
          <cell r="I15">
            <v>3.7394659647944804E-3</v>
          </cell>
          <cell r="J15">
            <v>31867.728951978563</v>
          </cell>
          <cell r="K15">
            <v>6192331.7733370382</v>
          </cell>
          <cell r="L15">
            <v>31867.728951978563</v>
          </cell>
          <cell r="M15">
            <v>0</v>
          </cell>
          <cell r="N15">
            <v>0.27983539094650206</v>
          </cell>
          <cell r="O15">
            <v>0.67450243910309315</v>
          </cell>
          <cell r="P15" t="str">
            <v>.754518</v>
          </cell>
          <cell r="Q15">
            <v>0.50892423134718767</v>
          </cell>
          <cell r="R15">
            <v>420</v>
          </cell>
          <cell r="S15">
            <v>213.74817716581882</v>
          </cell>
          <cell r="T15">
            <v>4.863901172952107E-3</v>
          </cell>
          <cell r="U15">
            <v>9582.436843919284</v>
          </cell>
          <cell r="V15">
            <v>6192331.7733370382</v>
          </cell>
          <cell r="W15">
            <v>9582.436843919284</v>
          </cell>
          <cell r="X15">
            <v>41450.165795897847</v>
          </cell>
          <cell r="Y15">
            <v>0</v>
          </cell>
          <cell r="Z15" t="str">
            <v/>
          </cell>
          <cell r="AA15" t="str">
            <v/>
          </cell>
          <cell r="AB15" t="str">
            <v/>
          </cell>
          <cell r="AC15" t="str">
            <v/>
          </cell>
          <cell r="AD15" t="str">
            <v/>
          </cell>
          <cell r="AE15" t="str">
            <v/>
          </cell>
          <cell r="AF15" t="str">
            <v/>
          </cell>
          <cell r="AG15">
            <v>0</v>
          </cell>
          <cell r="AH15" t="str">
            <v/>
          </cell>
          <cell r="AI15">
            <v>0</v>
          </cell>
        </row>
        <row r="16">
          <cell r="B16" t="str">
            <v>Mary Bridge Children's Hospital</v>
          </cell>
          <cell r="C16">
            <v>0.73177047839716503</v>
          </cell>
          <cell r="D16">
            <v>1.8214490736322368</v>
          </cell>
          <cell r="E16" t="str">
            <v>1.231661</v>
          </cell>
          <cell r="F16">
            <v>2.2434077874789544</v>
          </cell>
          <cell r="G16">
            <v>2356</v>
          </cell>
          <cell r="H16">
            <v>5285.4687473004169</v>
          </cell>
          <cell r="I16">
            <v>8.9542540351453481E-2</v>
          </cell>
          <cell r="J16">
            <v>763081.52887508657</v>
          </cell>
          <cell r="K16">
            <v>72154260.689434424</v>
          </cell>
          <cell r="L16">
            <v>763081.52887508657</v>
          </cell>
          <cell r="M16">
            <v>0</v>
          </cell>
          <cell r="N16">
            <v>0.73177047839716503</v>
          </cell>
          <cell r="O16">
            <v>1.7638261224681413</v>
          </cell>
          <cell r="P16" t="str">
            <v>1.231661</v>
          </cell>
          <cell r="Q16">
            <v>2.1724358458252331</v>
          </cell>
          <cell r="R16">
            <v>2356</v>
          </cell>
          <cell r="S16">
            <v>5118.2588527642492</v>
          </cell>
          <cell r="T16">
            <v>0.11646745047149591</v>
          </cell>
          <cell r="U16">
            <v>229454.08404300158</v>
          </cell>
          <cell r="V16">
            <v>72154260.689434424</v>
          </cell>
          <cell r="W16">
            <v>229454.08404300158</v>
          </cell>
          <cell r="X16">
            <v>992535.61291808821</v>
          </cell>
          <cell r="Y16">
            <v>0</v>
          </cell>
          <cell r="Z16" t="str">
            <v/>
          </cell>
          <cell r="AA16" t="str">
            <v/>
          </cell>
          <cell r="AB16" t="str">
            <v/>
          </cell>
          <cell r="AC16" t="str">
            <v/>
          </cell>
          <cell r="AD16" t="str">
            <v/>
          </cell>
          <cell r="AE16" t="str">
            <v/>
          </cell>
          <cell r="AF16" t="str">
            <v/>
          </cell>
          <cell r="AG16">
            <v>0</v>
          </cell>
          <cell r="AH16" t="str">
            <v/>
          </cell>
          <cell r="AI16">
            <v>0</v>
          </cell>
        </row>
        <row r="17">
          <cell r="B17" t="str">
            <v>MultiCare Tacoma General Hospital</v>
          </cell>
          <cell r="C17">
            <v>0.39378207218494171</v>
          </cell>
          <cell r="D17">
            <v>0.98016251238405161</v>
          </cell>
          <cell r="E17" t="str">
            <v>1.069523</v>
          </cell>
          <cell r="F17">
            <v>1.0483063507325281</v>
          </cell>
          <cell r="G17">
            <v>7782</v>
          </cell>
          <cell r="H17">
            <v>8157.9200214005332</v>
          </cell>
          <cell r="I17">
            <v>0.13820550600612003</v>
          </cell>
          <cell r="J17">
            <v>1177787.3221841548</v>
          </cell>
          <cell r="K17">
            <v>73752962.5045387</v>
          </cell>
          <cell r="L17">
            <v>1177787.3221841548</v>
          </cell>
          <cell r="M17">
            <v>0</v>
          </cell>
          <cell r="N17">
            <v>0.39378207218494171</v>
          </cell>
          <cell r="O17">
            <v>0.94915431270303929</v>
          </cell>
          <cell r="P17" t="str">
            <v>1.069523</v>
          </cell>
          <cell r="Q17">
            <v>1.0151423679850926</v>
          </cell>
          <cell r="R17">
            <v>7782</v>
          </cell>
          <cell r="S17">
            <v>7899.8379076599904</v>
          </cell>
          <cell r="T17">
            <v>0.1797630809052039</v>
          </cell>
          <cell r="U17">
            <v>354153.6532899926</v>
          </cell>
          <cell r="V17">
            <v>73752962.5045387</v>
          </cell>
          <cell r="W17">
            <v>354153.6532899926</v>
          </cell>
          <cell r="X17">
            <v>1531940.9754741474</v>
          </cell>
          <cell r="Y17">
            <v>0</v>
          </cell>
          <cell r="Z17" t="str">
            <v/>
          </cell>
          <cell r="AA17" t="str">
            <v/>
          </cell>
          <cell r="AB17" t="str">
            <v/>
          </cell>
          <cell r="AC17" t="str">
            <v/>
          </cell>
          <cell r="AD17" t="str">
            <v/>
          </cell>
          <cell r="AE17" t="str">
            <v/>
          </cell>
          <cell r="AF17" t="str">
            <v/>
          </cell>
          <cell r="AG17">
            <v>0</v>
          </cell>
          <cell r="AH17" t="str">
            <v/>
          </cell>
          <cell r="AI17">
            <v>0</v>
          </cell>
        </row>
        <row r="18">
          <cell r="B18" t="str">
            <v>Providence Sacred Heart Medical Center and Children's Hospital</v>
          </cell>
          <cell r="C18">
            <v>0.36623708112427766</v>
          </cell>
          <cell r="D18">
            <v>0.91160030615710919</v>
          </cell>
          <cell r="E18" t="str">
            <v>1.659671</v>
          </cell>
          <cell r="F18">
            <v>1.5129565917200756</v>
          </cell>
          <cell r="G18">
            <v>8938</v>
          </cell>
          <cell r="H18">
            <v>13522.806016794035</v>
          </cell>
          <cell r="I18">
            <v>0.2290934752082518</v>
          </cell>
          <cell r="J18">
            <v>1952334.5957247219</v>
          </cell>
          <cell r="K18" t="str">
            <v/>
          </cell>
          <cell r="L18">
            <v>0</v>
          </cell>
          <cell r="M18">
            <v>1952334.5957247219</v>
          </cell>
          <cell r="N18" t="str">
            <v/>
          </cell>
          <cell r="O18" t="str">
            <v/>
          </cell>
          <cell r="P18" t="str">
            <v/>
          </cell>
          <cell r="Q18" t="str">
            <v/>
          </cell>
          <cell r="R18" t="str">
            <v/>
          </cell>
          <cell r="S18" t="str">
            <v/>
          </cell>
          <cell r="T18" t="str">
            <v/>
          </cell>
          <cell r="U18">
            <v>0</v>
          </cell>
          <cell r="V18" t="str">
            <v/>
          </cell>
          <cell r="W18">
            <v>0</v>
          </cell>
          <cell r="X18">
            <v>0</v>
          </cell>
          <cell r="Y18" t="str">
            <v/>
          </cell>
          <cell r="Z18" t="str">
            <v/>
          </cell>
          <cell r="AA18" t="str">
            <v/>
          </cell>
          <cell r="AB18" t="str">
            <v/>
          </cell>
          <cell r="AC18" t="str">
            <v/>
          </cell>
          <cell r="AD18" t="str">
            <v/>
          </cell>
          <cell r="AE18" t="str">
            <v/>
          </cell>
          <cell r="AF18" t="str">
            <v/>
          </cell>
          <cell r="AG18">
            <v>0</v>
          </cell>
          <cell r="AH18" t="str">
            <v/>
          </cell>
          <cell r="AI18">
            <v>0</v>
          </cell>
        </row>
        <row r="19">
          <cell r="B19" t="str">
            <v>Seattle Children's Hospital</v>
          </cell>
          <cell r="C19">
            <v>0.68471125013697809</v>
          </cell>
          <cell r="D19">
            <v>1.7043140015695954</v>
          </cell>
          <cell r="E19" t="str">
            <v>2.474405</v>
          </cell>
          <cell r="F19">
            <v>4.217163087053815</v>
          </cell>
          <cell r="G19">
            <v>6094</v>
          </cell>
          <cell r="H19">
            <v>25699.391852505949</v>
          </cell>
          <cell r="I19">
            <v>0.43538027410268465</v>
          </cell>
          <cell r="J19">
            <v>3710310.6959030787</v>
          </cell>
          <cell r="K19">
            <v>5034193.4278829098</v>
          </cell>
          <cell r="L19">
            <v>3710310.6959030787</v>
          </cell>
          <cell r="M19">
            <v>0</v>
          </cell>
          <cell r="N19">
            <v>0.68471125013697809</v>
          </cell>
          <cell r="O19">
            <v>1.650396709067484</v>
          </cell>
          <cell r="P19" t="str">
            <v>2.474405</v>
          </cell>
          <cell r="Q19">
            <v>4.0837498689001279</v>
          </cell>
          <cell r="R19">
            <v>6094</v>
          </cell>
          <cell r="S19">
            <v>24886.37170107738</v>
          </cell>
          <cell r="T19">
            <v>0.56629653694538762</v>
          </cell>
          <cell r="U19">
            <v>1115668.3919455146</v>
          </cell>
          <cell r="V19">
            <v>5034193.4278829098</v>
          </cell>
          <cell r="W19">
            <v>1115668.3919455146</v>
          </cell>
          <cell r="X19">
            <v>4825979.0878485935</v>
          </cell>
          <cell r="Y19">
            <v>0</v>
          </cell>
          <cell r="Z19" t="str">
            <v/>
          </cell>
          <cell r="AA19" t="str">
            <v/>
          </cell>
          <cell r="AB19" t="str">
            <v/>
          </cell>
          <cell r="AC19" t="str">
            <v/>
          </cell>
          <cell r="AD19" t="str">
            <v/>
          </cell>
          <cell r="AE19" t="str">
            <v/>
          </cell>
          <cell r="AF19" t="str">
            <v/>
          </cell>
          <cell r="AG19">
            <v>0</v>
          </cell>
          <cell r="AH19" t="str">
            <v/>
          </cell>
          <cell r="AI19">
            <v>0</v>
          </cell>
        </row>
        <row r="20">
          <cell r="B20" t="str">
            <v>Shriners Hospitals for Children - Spokane</v>
          </cell>
          <cell r="C20">
            <v>0.44942196531791906</v>
          </cell>
          <cell r="D20">
            <v>1.1186557077177033</v>
          </cell>
          <cell r="E20" t="str">
            <v>1.018150</v>
          </cell>
          <cell r="F20">
            <v>1.1389593088127796</v>
          </cell>
          <cell r="G20">
            <v>54</v>
          </cell>
          <cell r="H20">
            <v>61.5038026758901</v>
          </cell>
          <cell r="I20">
            <v>1.0419523785258514E-3</v>
          </cell>
          <cell r="J20">
            <v>8879.5181697973057</v>
          </cell>
          <cell r="K20">
            <v>7394745.3078707187</v>
          </cell>
          <cell r="L20">
            <v>8879.5181697973057</v>
          </cell>
          <cell r="M20">
            <v>0</v>
          </cell>
          <cell r="N20">
            <v>0.44942196531791906</v>
          </cell>
          <cell r="O20">
            <v>1.0832661686148006</v>
          </cell>
          <cell r="P20" t="str">
            <v>1.018150</v>
          </cell>
          <cell r="Q20">
            <v>1.1029274495751593</v>
          </cell>
          <cell r="R20">
            <v>54</v>
          </cell>
          <cell r="S20">
            <v>59.558082277058602</v>
          </cell>
          <cell r="T20">
            <v>1.3552612709367604E-3</v>
          </cell>
          <cell r="U20">
            <v>2670.0183811257634</v>
          </cell>
          <cell r="V20">
            <v>7394745.3078707187</v>
          </cell>
          <cell r="W20">
            <v>2670.0183811257634</v>
          </cell>
          <cell r="X20">
            <v>11549.536550923069</v>
          </cell>
          <cell r="Y20">
            <v>0</v>
          </cell>
          <cell r="Z20" t="str">
            <v/>
          </cell>
          <cell r="AA20" t="str">
            <v/>
          </cell>
          <cell r="AB20" t="str">
            <v/>
          </cell>
          <cell r="AC20" t="str">
            <v/>
          </cell>
          <cell r="AD20" t="str">
            <v/>
          </cell>
          <cell r="AE20" t="str">
            <v/>
          </cell>
          <cell r="AF20" t="str">
            <v/>
          </cell>
          <cell r="AG20">
            <v>0</v>
          </cell>
          <cell r="AH20" t="str">
            <v/>
          </cell>
          <cell r="AI20">
            <v>0</v>
          </cell>
        </row>
        <row r="21">
          <cell r="B21" t="str">
            <v>Toppenish Community Hospital</v>
          </cell>
          <cell r="C21">
            <v>0.56124785346307959</v>
          </cell>
          <cell r="D21">
            <v>1.3970013999574982</v>
          </cell>
          <cell r="E21" t="str">
            <v>.418029</v>
          </cell>
          <cell r="F21">
            <v>0.58398709822283301</v>
          </cell>
          <cell r="G21">
            <v>772</v>
          </cell>
          <cell r="H21">
            <v>450.83803982802709</v>
          </cell>
          <cell r="I21">
            <v>7.6377678694799014E-3</v>
          </cell>
          <cell r="J21">
            <v>65089.057783707722</v>
          </cell>
          <cell r="K21">
            <v>5059326.4811379509</v>
          </cell>
          <cell r="L21">
            <v>65089.057783707722</v>
          </cell>
          <cell r="M21">
            <v>0</v>
          </cell>
          <cell r="N21">
            <v>0.56124785346307959</v>
          </cell>
          <cell r="O21">
            <v>1.3528061794535307</v>
          </cell>
          <cell r="P21" t="str">
            <v>.418029</v>
          </cell>
          <cell r="Q21">
            <v>0.56551221439077992</v>
          </cell>
          <cell r="R21">
            <v>772</v>
          </cell>
          <cell r="S21">
            <v>436.57542950968212</v>
          </cell>
          <cell r="T21">
            <v>9.9343993096460536E-3</v>
          </cell>
          <cell r="U21">
            <v>19571.893133095942</v>
          </cell>
          <cell r="V21">
            <v>5059326.4811379509</v>
          </cell>
          <cell r="W21">
            <v>19571.893133095942</v>
          </cell>
          <cell r="X21">
            <v>84660.95091680366</v>
          </cell>
          <cell r="Y21">
            <v>0</v>
          </cell>
          <cell r="Z21" t="str">
            <v/>
          </cell>
          <cell r="AA21" t="str">
            <v/>
          </cell>
          <cell r="AB21" t="str">
            <v/>
          </cell>
          <cell r="AC21" t="str">
            <v/>
          </cell>
          <cell r="AD21" t="str">
            <v/>
          </cell>
          <cell r="AE21" t="str">
            <v/>
          </cell>
          <cell r="AF21" t="str">
            <v/>
          </cell>
          <cell r="AG21">
            <v>0</v>
          </cell>
          <cell r="AH21" t="str">
            <v/>
          </cell>
          <cell r="AI21">
            <v>0</v>
          </cell>
        </row>
        <row r="22">
          <cell r="B22" t="str">
            <v>Yakima Valley  Hospital (nka Virginia Mason Memorial Hospital)</v>
          </cell>
          <cell r="C22">
            <v>0.39332140258412163</v>
          </cell>
          <cell r="D22">
            <v>0.97901586019947295</v>
          </cell>
          <cell r="E22" t="str">
            <v>.716198</v>
          </cell>
          <cell r="F22">
            <v>0.70116920104314218</v>
          </cell>
          <cell r="G22">
            <v>5993</v>
          </cell>
          <cell r="H22">
            <v>4202.1070218515515</v>
          </cell>
          <cell r="I22">
            <v>7.1189019471063805E-2</v>
          </cell>
          <cell r="J22">
            <v>606672.82393240579</v>
          </cell>
          <cell r="K22">
            <v>21841584.6669157</v>
          </cell>
          <cell r="L22">
            <v>606672.82393240579</v>
          </cell>
          <cell r="M22">
            <v>0</v>
          </cell>
          <cell r="N22">
            <v>0.39332140258412163</v>
          </cell>
          <cell r="O22">
            <v>0.94804393574777712</v>
          </cell>
          <cell r="P22" t="str">
            <v>.716198</v>
          </cell>
          <cell r="Q22">
            <v>0.6789871706946865</v>
          </cell>
          <cell r="R22">
            <v>5993</v>
          </cell>
          <cell r="S22">
            <v>4069.1701139732563</v>
          </cell>
          <cell r="T22">
            <v>9.2595134857885425E-2</v>
          </cell>
          <cell r="U22">
            <v>182422.91532649379</v>
          </cell>
          <cell r="V22">
            <v>21841584.6669157</v>
          </cell>
          <cell r="W22">
            <v>182422.91532649379</v>
          </cell>
          <cell r="X22">
            <v>789095.73925889959</v>
          </cell>
          <cell r="Y22">
            <v>0</v>
          </cell>
          <cell r="Z22" t="str">
            <v/>
          </cell>
          <cell r="AA22" t="str">
            <v/>
          </cell>
          <cell r="AB22" t="str">
            <v/>
          </cell>
          <cell r="AC22" t="str">
            <v/>
          </cell>
          <cell r="AD22" t="str">
            <v/>
          </cell>
          <cell r="AE22" t="str">
            <v/>
          </cell>
          <cell r="AF22" t="str">
            <v/>
          </cell>
          <cell r="AG22">
            <v>0</v>
          </cell>
          <cell r="AH22" t="str">
            <v/>
          </cell>
          <cell r="AI22">
            <v>0</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 Data"/>
      <sheetName val="Cap"/>
      <sheetName val="MIPUR-LIUR Calc."/>
      <sheetName val="CMI"/>
      <sheetName val="IPPS "/>
      <sheetName val="Eligibles Trend"/>
      <sheetName val="LIDSH Eligible"/>
      <sheetName val="List of LIDSH "/>
      <sheetName val="SRDSH"/>
      <sheetName val="List of SRDSH"/>
    </sheetNames>
    <sheetDataSet>
      <sheetData sheetId="0">
        <row r="5">
          <cell r="D5">
            <v>1225033814</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H191"/>
  <sheetViews>
    <sheetView tabSelected="1" workbookViewId="0">
      <pane xSplit="4" ySplit="3" topLeftCell="S4" activePane="bottomRight" state="frozen"/>
      <selection pane="topRight" activeCell="D1" sqref="D1"/>
      <selection pane="bottomLeft" activeCell="A4" sqref="A4"/>
      <selection pane="bottomRight" activeCell="A3" sqref="A3"/>
    </sheetView>
  </sheetViews>
  <sheetFormatPr defaultColWidth="9.1796875" defaultRowHeight="11.5" x14ac:dyDescent="0.25"/>
  <cols>
    <col min="1" max="1" width="14.26953125" style="73" bestFit="1" customWidth="1"/>
    <col min="2" max="2" width="14.26953125" style="73" customWidth="1"/>
    <col min="3" max="3" width="12.453125" style="74" customWidth="1"/>
    <col min="4" max="4" width="66" style="74" bestFit="1" customWidth="1"/>
    <col min="5" max="5" width="12.54296875" style="74" bestFit="1" customWidth="1"/>
    <col min="6" max="6" width="14" style="74" customWidth="1"/>
    <col min="7" max="7" width="10.54296875" style="74" customWidth="1"/>
    <col min="8" max="8" width="7.81640625" style="74" customWidth="1"/>
    <col min="9" max="10" width="13.453125" style="74" customWidth="1"/>
    <col min="11" max="11" width="12.81640625" style="74" bestFit="1" customWidth="1"/>
    <col min="12" max="12" width="13.26953125" style="74" customWidth="1"/>
    <col min="13" max="14" width="13" style="8" customWidth="1"/>
    <col min="15" max="15" width="12.1796875" style="8" bestFit="1" customWidth="1"/>
    <col min="16" max="16" width="11" style="8" bestFit="1" customWidth="1"/>
    <col min="17" max="17" width="10" style="8" bestFit="1" customWidth="1"/>
    <col min="18" max="18" width="9.26953125" style="8" bestFit="1" customWidth="1"/>
    <col min="19" max="20" width="10.7265625" style="8" customWidth="1"/>
    <col min="21" max="21" width="9.26953125" style="8" bestFit="1" customWidth="1"/>
    <col min="22" max="22" width="10" style="8" bestFit="1" customWidth="1"/>
    <col min="23" max="24" width="9.1796875" style="8"/>
    <col min="25" max="25" width="47.54296875" style="8" bestFit="1" customWidth="1"/>
    <col min="26" max="16384" width="9.1796875" style="8"/>
  </cols>
  <sheetData>
    <row r="1" spans="1:34" x14ac:dyDescent="0.25">
      <c r="A1" s="1"/>
      <c r="B1" s="2" t="s">
        <v>0</v>
      </c>
      <c r="C1" s="2"/>
      <c r="D1" s="2"/>
      <c r="E1" s="3"/>
      <c r="F1" s="2"/>
      <c r="G1" s="2"/>
      <c r="H1" s="2"/>
      <c r="I1" s="4"/>
      <c r="J1" s="4"/>
      <c r="K1" s="4"/>
      <c r="L1" s="5"/>
      <c r="M1" s="6"/>
      <c r="N1" s="7"/>
      <c r="O1" s="7"/>
      <c r="P1" s="7"/>
      <c r="Q1" s="7"/>
      <c r="R1" s="7"/>
      <c r="S1" s="7"/>
      <c r="T1" s="7"/>
      <c r="U1" s="7"/>
      <c r="V1" s="7"/>
      <c r="W1" s="7"/>
      <c r="X1" s="7"/>
      <c r="Y1" s="7"/>
      <c r="Z1" s="7"/>
      <c r="AA1" s="7"/>
      <c r="AB1" s="7"/>
      <c r="AC1" s="7"/>
      <c r="AD1" s="7"/>
      <c r="AE1" s="7"/>
      <c r="AF1" s="7"/>
      <c r="AG1" s="7"/>
      <c r="AH1" s="7"/>
    </row>
    <row r="2" spans="1:34" s="10" customFormat="1" ht="13" x14ac:dyDescent="0.3">
      <c r="A2" s="87" t="s">
        <v>1</v>
      </c>
      <c r="B2" s="87"/>
      <c r="C2" s="88"/>
      <c r="D2" s="88"/>
      <c r="E2" s="87" t="s">
        <v>2</v>
      </c>
      <c r="F2" s="87"/>
      <c r="G2" s="87"/>
      <c r="H2" s="87"/>
      <c r="I2" s="89"/>
      <c r="J2" s="90"/>
      <c r="K2" s="90"/>
      <c r="L2" s="90"/>
      <c r="M2" s="90"/>
      <c r="N2" s="91"/>
      <c r="O2" s="9"/>
      <c r="P2" s="9"/>
      <c r="Q2" s="9"/>
      <c r="R2" s="9"/>
      <c r="S2" s="8"/>
      <c r="T2" s="8"/>
      <c r="U2" s="9"/>
      <c r="V2" s="9"/>
      <c r="W2" s="9"/>
      <c r="X2" s="9"/>
      <c r="Y2" s="9"/>
      <c r="Z2" s="9"/>
      <c r="AA2" s="9"/>
      <c r="AB2" s="9"/>
      <c r="AC2" s="9"/>
      <c r="AD2" s="9"/>
      <c r="AE2" s="9"/>
      <c r="AF2" s="9"/>
      <c r="AG2" s="9"/>
      <c r="AH2" s="9"/>
    </row>
    <row r="3" spans="1:34" s="19" customFormat="1" ht="69" x14ac:dyDescent="0.25">
      <c r="A3" s="11" t="s">
        <v>3</v>
      </c>
      <c r="B3" s="11" t="s">
        <v>4</v>
      </c>
      <c r="C3" s="11" t="s">
        <v>5</v>
      </c>
      <c r="D3" s="12" t="s">
        <v>6</v>
      </c>
      <c r="E3" s="11" t="s">
        <v>7</v>
      </c>
      <c r="F3" s="11" t="s">
        <v>8</v>
      </c>
      <c r="G3" s="13" t="s">
        <v>9</v>
      </c>
      <c r="H3" s="11" t="s">
        <v>10</v>
      </c>
      <c r="I3" s="14" t="s">
        <v>11</v>
      </c>
      <c r="J3" s="11" t="s">
        <v>12</v>
      </c>
      <c r="K3" s="11" t="s">
        <v>13</v>
      </c>
      <c r="L3" s="11" t="s">
        <v>14</v>
      </c>
      <c r="M3" s="11" t="s">
        <v>15</v>
      </c>
      <c r="N3" s="15" t="s">
        <v>16</v>
      </c>
      <c r="O3" s="16" t="s">
        <v>17</v>
      </c>
      <c r="P3" s="16" t="s">
        <v>18</v>
      </c>
      <c r="Q3" s="16" t="s">
        <v>19</v>
      </c>
      <c r="R3" s="16" t="s">
        <v>20</v>
      </c>
      <c r="S3" s="16" t="s">
        <v>21</v>
      </c>
      <c r="T3" s="16" t="s">
        <v>22</v>
      </c>
      <c r="U3" s="17" t="s">
        <v>23</v>
      </c>
      <c r="V3" s="5" t="s">
        <v>24</v>
      </c>
      <c r="W3" s="18"/>
      <c r="X3" s="18"/>
      <c r="Y3" s="18"/>
      <c r="Z3" s="18"/>
      <c r="AA3" s="18"/>
      <c r="AB3" s="18"/>
      <c r="AC3" s="18"/>
      <c r="AD3" s="18"/>
      <c r="AE3" s="18"/>
      <c r="AF3" s="18"/>
      <c r="AG3" s="18"/>
      <c r="AH3" s="18"/>
    </row>
    <row r="4" spans="1:34" x14ac:dyDescent="0.25">
      <c r="A4" s="20" t="s">
        <v>25</v>
      </c>
      <c r="B4" s="21">
        <v>501330</v>
      </c>
      <c r="C4" s="22">
        <v>1225033814</v>
      </c>
      <c r="D4" s="23" t="s">
        <v>26</v>
      </c>
      <c r="E4" s="24">
        <v>94438948</v>
      </c>
      <c r="F4" s="25">
        <v>10148946</v>
      </c>
      <c r="G4" s="26">
        <f t="shared" ref="G4:G24" si="0">F4/E4</f>
        <v>0.10746568248515433</v>
      </c>
      <c r="H4" s="27">
        <f t="shared" ref="H4:H25" si="1">IF(G4&gt;$G$27,1,1.1)</f>
        <v>1</v>
      </c>
      <c r="I4" s="25">
        <f>VLOOKUP(B4,'[6]DSH Data'!$E$6:$CL$78,86,FALSE)</f>
        <v>3410935.68</v>
      </c>
      <c r="J4" s="28">
        <f t="shared" ref="J4:J24" si="2">H4*I4</f>
        <v>3410935.68</v>
      </c>
      <c r="K4" s="28">
        <f t="shared" ref="K4:K24" si="3">(ROUND((J4*$J$29),0))</f>
        <v>496845</v>
      </c>
      <c r="L4" s="29">
        <f>IF(VLOOKUP(B4,[6]Cap!$C$10:$U$68,19,FALSE)&lt;0,0,VLOOKUP(B4,[6]Cap!$C$10:$U$68,19,FALSE))</f>
        <v>11933249.189416556</v>
      </c>
      <c r="M4" s="30">
        <f>IFERROR(VLOOKUP(D4,'[6]LIDSH Eligible'!$B$4:$AI$22,23,FALSE),0)</f>
        <v>94117.646606595139</v>
      </c>
      <c r="N4" s="28">
        <f>L4-M4</f>
        <v>11839131.542809961</v>
      </c>
      <c r="O4" s="28">
        <f t="shared" ref="O4:O24" si="4">IF(K4&lt;N4,K4,N4)</f>
        <v>496845</v>
      </c>
      <c r="P4" s="31">
        <f>$O$29*N4</f>
        <v>71645.137676926388</v>
      </c>
      <c r="Q4" s="32">
        <f>O4+P4</f>
        <v>568490.13767692633</v>
      </c>
      <c r="R4" s="33">
        <f>ROUND(Q4/12,0)</f>
        <v>47374</v>
      </c>
      <c r="S4" s="34">
        <f>R4*6</f>
        <v>284244</v>
      </c>
      <c r="T4" s="34">
        <f>R4*3</f>
        <v>142122</v>
      </c>
      <c r="U4" s="34">
        <f>Q4-S4-T4</f>
        <v>142124.13767692633</v>
      </c>
      <c r="V4" s="35">
        <f t="shared" ref="V4:V24" si="5">SUM(S4:U4)</f>
        <v>568490.13767692633</v>
      </c>
      <c r="W4" s="7"/>
      <c r="X4" s="7"/>
      <c r="Y4" s="7"/>
      <c r="Z4" s="7"/>
      <c r="AA4" s="7"/>
      <c r="AB4" s="7"/>
      <c r="AC4" s="7"/>
      <c r="AD4" s="7"/>
      <c r="AE4" s="7"/>
      <c r="AF4" s="7"/>
      <c r="AG4" s="7"/>
      <c r="AH4" s="7"/>
    </row>
    <row r="5" spans="1:34" x14ac:dyDescent="0.25">
      <c r="A5" s="20" t="s">
        <v>25</v>
      </c>
      <c r="B5" s="36">
        <v>501308</v>
      </c>
      <c r="C5" s="21">
        <v>1184844185</v>
      </c>
      <c r="D5" s="23" t="s">
        <v>27</v>
      </c>
      <c r="E5" s="24">
        <v>27555949</v>
      </c>
      <c r="F5" s="25">
        <v>-770068</v>
      </c>
      <c r="G5" s="26">
        <f t="shared" si="0"/>
        <v>-2.7945617115200785E-2</v>
      </c>
      <c r="H5" s="27">
        <f t="shared" si="1"/>
        <v>1.1000000000000001</v>
      </c>
      <c r="I5" s="25">
        <f>VLOOKUP(B5,'[6]DSH Data'!$E$6:$CL$78,86,FALSE)</f>
        <v>3814555.47</v>
      </c>
      <c r="J5" s="28">
        <f t="shared" si="2"/>
        <v>4196011.0170000009</v>
      </c>
      <c r="K5" s="28">
        <f t="shared" si="3"/>
        <v>611201</v>
      </c>
      <c r="L5" s="29">
        <f>IF(VLOOKUP(B5,[6]Cap!$C$10:$U$68,19,FALSE)&lt;0,0,VLOOKUP(B5,[6]Cap!$C$10:$U$68,19,FALSE))</f>
        <v>0</v>
      </c>
      <c r="M5" s="30">
        <f>IFERROR(VLOOKUP(D5,'[6]LIDSH Eligible'!$B$4:$AI$22,23,FALSE),0)</f>
        <v>0</v>
      </c>
      <c r="N5" s="28">
        <f t="shared" ref="N5:N24" si="6">L5-M5</f>
        <v>0</v>
      </c>
      <c r="O5" s="28">
        <f t="shared" si="4"/>
        <v>0</v>
      </c>
      <c r="P5" s="31">
        <f t="shared" ref="P5:P24" si="7">$O$29*N5</f>
        <v>0</v>
      </c>
      <c r="Q5" s="32">
        <f t="shared" ref="Q5:Q24" si="8">O5+P5</f>
        <v>0</v>
      </c>
      <c r="R5" s="33">
        <f t="shared" ref="R5:R24" si="9">ROUND(Q5/12,0)</f>
        <v>0</v>
      </c>
      <c r="S5" s="34">
        <f t="shared" ref="S5:S24" si="10">R5*6</f>
        <v>0</v>
      </c>
      <c r="T5" s="34">
        <f t="shared" ref="T5:T24" si="11">R5*3</f>
        <v>0</v>
      </c>
      <c r="U5" s="34">
        <f t="shared" ref="U5:U24" si="12">Q5-S5-T5</f>
        <v>0</v>
      </c>
      <c r="V5" s="35">
        <f t="shared" si="5"/>
        <v>0</v>
      </c>
      <c r="W5" s="7"/>
      <c r="X5" s="7"/>
      <c r="Y5" s="7"/>
      <c r="Z5" s="7"/>
      <c r="AA5" s="7"/>
      <c r="AB5" s="7"/>
      <c r="AC5" s="7"/>
      <c r="AD5" s="7"/>
      <c r="AE5" s="7"/>
      <c r="AF5" s="7"/>
      <c r="AG5" s="7"/>
      <c r="AH5" s="7"/>
    </row>
    <row r="6" spans="1:34" ht="14.5" x14ac:dyDescent="0.35">
      <c r="A6" s="20" t="s">
        <v>25</v>
      </c>
      <c r="B6" s="37">
        <v>501325</v>
      </c>
      <c r="C6" s="38">
        <v>1891879680</v>
      </c>
      <c r="D6" s="39" t="s">
        <v>28</v>
      </c>
      <c r="E6" s="24">
        <v>26469866</v>
      </c>
      <c r="F6" s="25">
        <v>-675998</v>
      </c>
      <c r="G6" s="26">
        <f t="shared" si="0"/>
        <v>-2.5538399023251571E-2</v>
      </c>
      <c r="H6" s="27">
        <f t="shared" si="1"/>
        <v>1.1000000000000001</v>
      </c>
      <c r="I6" s="25">
        <f>VLOOKUP(B6,'[6]DSH Data'!$E$6:$CL$78,86,FALSE)</f>
        <v>2255311.79</v>
      </c>
      <c r="J6" s="28">
        <f t="shared" si="2"/>
        <v>2480842.969</v>
      </c>
      <c r="K6" s="28">
        <f t="shared" si="3"/>
        <v>361366</v>
      </c>
      <c r="L6" s="29">
        <f>IF(VLOOKUP(B6,[6]Cap!$C$10:$U$68,19,FALSE)&lt;0,0,VLOOKUP(B6,[6]Cap!$C$10:$U$68,19,FALSE))</f>
        <v>3626262.5512618441</v>
      </c>
      <c r="M6" s="30">
        <f>IFERROR(VLOOKUP(D6,'[6]LIDSH Eligible'!$B$4:$AI$22,23,FALSE),0)</f>
        <v>5258.9341148399808</v>
      </c>
      <c r="N6" s="28">
        <f t="shared" si="6"/>
        <v>3621003.6171470042</v>
      </c>
      <c r="O6" s="28">
        <f t="shared" si="4"/>
        <v>361366</v>
      </c>
      <c r="P6" s="31">
        <f t="shared" si="7"/>
        <v>21912.697037030448</v>
      </c>
      <c r="Q6" s="32">
        <f t="shared" si="8"/>
        <v>383278.69703703048</v>
      </c>
      <c r="R6" s="33">
        <f t="shared" si="9"/>
        <v>31940</v>
      </c>
      <c r="S6" s="34">
        <f t="shared" si="10"/>
        <v>191640</v>
      </c>
      <c r="T6" s="34">
        <f t="shared" si="11"/>
        <v>95820</v>
      </c>
      <c r="U6" s="34">
        <f t="shared" si="12"/>
        <v>95818.697037030477</v>
      </c>
      <c r="V6" s="35">
        <f t="shared" si="5"/>
        <v>383278.69703703048</v>
      </c>
      <c r="W6" s="7"/>
      <c r="X6" s="7"/>
      <c r="Y6" s="7"/>
      <c r="Z6" s="7"/>
      <c r="AA6" s="7"/>
      <c r="AB6" s="7"/>
      <c r="AC6" s="7"/>
      <c r="AD6" s="7"/>
      <c r="AE6" s="7"/>
      <c r="AF6" s="7"/>
      <c r="AG6" s="7"/>
      <c r="AH6" s="7"/>
    </row>
    <row r="7" spans="1:34" x14ac:dyDescent="0.25">
      <c r="A7" s="20" t="s">
        <v>25</v>
      </c>
      <c r="B7" s="36">
        <v>501323</v>
      </c>
      <c r="C7" s="21">
        <v>1356492953</v>
      </c>
      <c r="D7" s="23" t="s">
        <v>29</v>
      </c>
      <c r="E7" s="24">
        <v>96471090</v>
      </c>
      <c r="F7" s="25">
        <v>2582467</v>
      </c>
      <c r="G7" s="26">
        <f t="shared" si="0"/>
        <v>2.676933576680848E-2</v>
      </c>
      <c r="H7" s="27">
        <f t="shared" si="1"/>
        <v>1</v>
      </c>
      <c r="I7" s="25">
        <f>VLOOKUP(B7,'[6]DSH Data'!$E$6:$CL$78,86,FALSE)</f>
        <v>1037521.24</v>
      </c>
      <c r="J7" s="28">
        <f t="shared" si="2"/>
        <v>1037521.24</v>
      </c>
      <c r="K7" s="28">
        <f t="shared" si="3"/>
        <v>151128</v>
      </c>
      <c r="L7" s="29">
        <f>IF(VLOOKUP(B7,[6]Cap!$C$10:$U$68,19,FALSE)&lt;0,0,VLOOKUP(B7,[6]Cap!$C$10:$U$68,19,FALSE))</f>
        <v>4037787.175570501</v>
      </c>
      <c r="M7" s="30">
        <f>IFERROR(VLOOKUP(D7,'[6]LIDSH Eligible'!$B$4:$AI$22,23,FALSE),0)</f>
        <v>0</v>
      </c>
      <c r="N7" s="28">
        <f t="shared" si="6"/>
        <v>4037787.175570501</v>
      </c>
      <c r="O7" s="28">
        <f t="shared" si="4"/>
        <v>151128</v>
      </c>
      <c r="P7" s="31">
        <f t="shared" si="7"/>
        <v>24434.885030022666</v>
      </c>
      <c r="Q7" s="32">
        <f t="shared" si="8"/>
        <v>175562.88503002268</v>
      </c>
      <c r="R7" s="33">
        <f t="shared" si="9"/>
        <v>14630</v>
      </c>
      <c r="S7" s="34">
        <f t="shared" si="10"/>
        <v>87780</v>
      </c>
      <c r="T7" s="34">
        <f t="shared" si="11"/>
        <v>43890</v>
      </c>
      <c r="U7" s="34">
        <f t="shared" si="12"/>
        <v>43892.885030022677</v>
      </c>
      <c r="V7" s="35">
        <f t="shared" si="5"/>
        <v>175562.88503002268</v>
      </c>
      <c r="W7" s="7"/>
      <c r="X7" s="7"/>
      <c r="Y7" s="7"/>
      <c r="Z7" s="7"/>
      <c r="AA7" s="7"/>
      <c r="AB7" s="7"/>
      <c r="AC7" s="7"/>
      <c r="AD7" s="7"/>
      <c r="AE7" s="7"/>
      <c r="AF7" s="7"/>
      <c r="AG7" s="7"/>
      <c r="AH7" s="7"/>
    </row>
    <row r="8" spans="1:34" x14ac:dyDescent="0.25">
      <c r="A8" s="20" t="s">
        <v>25</v>
      </c>
      <c r="B8" s="36">
        <v>501333</v>
      </c>
      <c r="C8" s="22">
        <v>1487679262</v>
      </c>
      <c r="D8" s="23" t="s">
        <v>30</v>
      </c>
      <c r="E8" s="24">
        <v>70616419</v>
      </c>
      <c r="F8" s="25">
        <v>890721</v>
      </c>
      <c r="G8" s="26">
        <f t="shared" si="0"/>
        <v>1.2613511313848979E-2</v>
      </c>
      <c r="H8" s="27">
        <f t="shared" si="1"/>
        <v>1.1000000000000001</v>
      </c>
      <c r="I8" s="25">
        <f>VLOOKUP(B8,'[6]DSH Data'!$E$6:$CL$78,86,FALSE)</f>
        <v>274786.43</v>
      </c>
      <c r="J8" s="28">
        <f t="shared" si="2"/>
        <v>302265.07300000003</v>
      </c>
      <c r="K8" s="28">
        <f t="shared" si="3"/>
        <v>44029</v>
      </c>
      <c r="L8" s="29">
        <f>IF(VLOOKUP(B8,[6]Cap!$C$10:$U$68,19,FALSE)&lt;0,0,VLOOKUP(B8,[6]Cap!$C$10:$U$68,19,FALSE))</f>
        <v>10505280.535072576</v>
      </c>
      <c r="M8" s="30">
        <f>IFERROR(VLOOKUP(D8,'[6]LIDSH Eligible'!$B$4:$AI$22,23,FALSE),0)</f>
        <v>0</v>
      </c>
      <c r="N8" s="28">
        <f t="shared" si="6"/>
        <v>10505280.535072576</v>
      </c>
      <c r="O8" s="28">
        <f t="shared" si="4"/>
        <v>44029</v>
      </c>
      <c r="P8" s="31">
        <f t="shared" si="7"/>
        <v>63573.266970507131</v>
      </c>
      <c r="Q8" s="32">
        <f t="shared" si="8"/>
        <v>107602.26697050713</v>
      </c>
      <c r="R8" s="33">
        <f t="shared" si="9"/>
        <v>8967</v>
      </c>
      <c r="S8" s="34">
        <f t="shared" si="10"/>
        <v>53802</v>
      </c>
      <c r="T8" s="34">
        <f t="shared" si="11"/>
        <v>26901</v>
      </c>
      <c r="U8" s="34">
        <f t="shared" si="12"/>
        <v>26899.266970507131</v>
      </c>
      <c r="V8" s="35">
        <f t="shared" si="5"/>
        <v>107602.26697050713</v>
      </c>
      <c r="W8" s="7"/>
      <c r="X8" s="7"/>
      <c r="Y8" s="7"/>
      <c r="Z8" s="7"/>
      <c r="AA8" s="7"/>
      <c r="AB8" s="7"/>
      <c r="AC8" s="7"/>
      <c r="AD8" s="7"/>
      <c r="AE8" s="7"/>
      <c r="AF8" s="7"/>
      <c r="AG8" s="7"/>
      <c r="AH8" s="7"/>
    </row>
    <row r="9" spans="1:34" x14ac:dyDescent="0.25">
      <c r="A9" s="20" t="s">
        <v>25</v>
      </c>
      <c r="B9" s="36">
        <v>501336</v>
      </c>
      <c r="C9" s="22">
        <v>1760568752</v>
      </c>
      <c r="D9" s="23" t="s">
        <v>31</v>
      </c>
      <c r="E9" s="24">
        <v>73524251</v>
      </c>
      <c r="F9" s="25">
        <v>5588948</v>
      </c>
      <c r="G9" s="26">
        <f t="shared" si="0"/>
        <v>7.6015028021162709E-2</v>
      </c>
      <c r="H9" s="27">
        <f t="shared" si="1"/>
        <v>1</v>
      </c>
      <c r="I9" s="25">
        <f>VLOOKUP(B9,'[6]DSH Data'!$E$6:$CL$78,86,FALSE)</f>
        <v>2667363.98</v>
      </c>
      <c r="J9" s="28">
        <f t="shared" si="2"/>
        <v>2667363.98</v>
      </c>
      <c r="K9" s="28">
        <f t="shared" si="3"/>
        <v>388535</v>
      </c>
      <c r="L9" s="29">
        <f>IF(VLOOKUP(B9,[6]Cap!$C$10:$U$68,19,FALSE)&lt;0,0,VLOOKUP(B9,[6]Cap!$C$10:$U$68,19,FALSE))</f>
        <v>8434384.0366260409</v>
      </c>
      <c r="M9" s="30">
        <f>IFERROR(VLOOKUP(D9,'[6]LIDSH Eligible'!$B$4:$AI$22,23,FALSE),0)</f>
        <v>15792.007841773322</v>
      </c>
      <c r="N9" s="28">
        <f t="shared" si="6"/>
        <v>8418592.0287842676</v>
      </c>
      <c r="O9" s="28">
        <f t="shared" si="4"/>
        <v>388535</v>
      </c>
      <c r="P9" s="31">
        <f t="shared" si="7"/>
        <v>50945.559880566107</v>
      </c>
      <c r="Q9" s="32">
        <f t="shared" si="8"/>
        <v>439480.55988056608</v>
      </c>
      <c r="R9" s="33">
        <f t="shared" si="9"/>
        <v>36623</v>
      </c>
      <c r="S9" s="34">
        <f t="shared" si="10"/>
        <v>219738</v>
      </c>
      <c r="T9" s="34">
        <f t="shared" si="11"/>
        <v>109869</v>
      </c>
      <c r="U9" s="34">
        <f t="shared" si="12"/>
        <v>109873.55988056608</v>
      </c>
      <c r="V9" s="35">
        <f t="shared" si="5"/>
        <v>439480.55988056608</v>
      </c>
      <c r="W9" s="7"/>
      <c r="X9" s="7"/>
      <c r="Y9" s="7"/>
      <c r="Z9" s="7"/>
      <c r="AA9" s="7"/>
      <c r="AB9" s="7"/>
      <c r="AC9" s="7"/>
      <c r="AD9" s="7"/>
      <c r="AE9" s="7"/>
      <c r="AF9" s="7"/>
      <c r="AG9" s="7"/>
      <c r="AH9" s="7"/>
    </row>
    <row r="10" spans="1:34" x14ac:dyDescent="0.25">
      <c r="A10" s="20" t="s">
        <v>25</v>
      </c>
      <c r="B10" s="36">
        <v>501310</v>
      </c>
      <c r="C10" s="22">
        <v>1780778423</v>
      </c>
      <c r="D10" s="23" t="s">
        <v>32</v>
      </c>
      <c r="E10" s="24">
        <v>34644278</v>
      </c>
      <c r="F10" s="25">
        <v>-542324</v>
      </c>
      <c r="G10" s="26">
        <f t="shared" si="0"/>
        <v>-1.5654071359201077E-2</v>
      </c>
      <c r="H10" s="27">
        <f t="shared" si="1"/>
        <v>1.1000000000000001</v>
      </c>
      <c r="I10" s="25">
        <f>VLOOKUP(B10,'[6]DSH Data'!$E$6:$CL$78,86,FALSE)</f>
        <v>172609.5</v>
      </c>
      <c r="J10" s="28">
        <f t="shared" si="2"/>
        <v>189870.45</v>
      </c>
      <c r="K10" s="28">
        <f t="shared" si="3"/>
        <v>27657</v>
      </c>
      <c r="L10" s="29">
        <f>IF(VLOOKUP(B10,[6]Cap!$C$10:$U$68,19,FALSE)&lt;0,0,VLOOKUP(B10,[6]Cap!$C$10:$U$68,19,FALSE))</f>
        <v>1768098.6344564799</v>
      </c>
      <c r="M10" s="30">
        <f>IFERROR(VLOOKUP(D10,'[6]LIDSH Eligible'!$B$4:$AI$22,23,FALSE),0)</f>
        <v>4210.5047515818378</v>
      </c>
      <c r="N10" s="28">
        <f t="shared" si="6"/>
        <v>1763888.129704898</v>
      </c>
      <c r="O10" s="28">
        <f t="shared" si="4"/>
        <v>27657</v>
      </c>
      <c r="P10" s="31">
        <f t="shared" si="7"/>
        <v>10674.263347986194</v>
      </c>
      <c r="Q10" s="32">
        <f t="shared" si="8"/>
        <v>38331.263347986198</v>
      </c>
      <c r="R10" s="33">
        <f t="shared" si="9"/>
        <v>3194</v>
      </c>
      <c r="S10" s="34">
        <f t="shared" si="10"/>
        <v>19164</v>
      </c>
      <c r="T10" s="34">
        <f t="shared" si="11"/>
        <v>9582</v>
      </c>
      <c r="U10" s="34">
        <f t="shared" si="12"/>
        <v>9585.2633479861979</v>
      </c>
      <c r="V10" s="35">
        <f t="shared" si="5"/>
        <v>38331.263347986198</v>
      </c>
      <c r="W10" s="7"/>
      <c r="X10" s="7"/>
      <c r="Y10" s="7"/>
      <c r="Z10" s="7"/>
      <c r="AA10" s="7"/>
      <c r="AB10" s="7"/>
      <c r="AC10" s="7"/>
      <c r="AD10" s="7"/>
      <c r="AE10" s="7"/>
      <c r="AF10" s="7"/>
      <c r="AG10" s="7"/>
      <c r="AH10" s="7"/>
    </row>
    <row r="11" spans="1:34" x14ac:dyDescent="0.25">
      <c r="A11" s="20" t="s">
        <v>25</v>
      </c>
      <c r="B11" s="36">
        <v>501321</v>
      </c>
      <c r="C11" s="22">
        <v>1164580700</v>
      </c>
      <c r="D11" s="23" t="s">
        <v>33</v>
      </c>
      <c r="E11" s="24">
        <v>20723819</v>
      </c>
      <c r="F11" s="25">
        <v>-870399</v>
      </c>
      <c r="G11" s="26">
        <f t="shared" si="0"/>
        <v>-4.1999932541391137E-2</v>
      </c>
      <c r="H11" s="27">
        <f t="shared" si="1"/>
        <v>1.1000000000000001</v>
      </c>
      <c r="I11" s="25">
        <f>VLOOKUP(B11,'[6]DSH Data'!$E$6:$CL$78,86,FALSE)</f>
        <v>249422.52000000002</v>
      </c>
      <c r="J11" s="28">
        <f t="shared" si="2"/>
        <v>274364.77200000006</v>
      </c>
      <c r="K11" s="28">
        <f t="shared" si="3"/>
        <v>39965</v>
      </c>
      <c r="L11" s="29">
        <f>IF(VLOOKUP(B11,[6]Cap!$C$10:$U$68,19,FALSE)&lt;0,0,VLOOKUP(B11,[6]Cap!$C$10:$U$68,19,FALSE))</f>
        <v>2574991.1354436665</v>
      </c>
      <c r="M11" s="30">
        <f>IFERROR(VLOOKUP(D11,'[6]LIDSH Eligible'!$B$4:$AI$22,23,FALSE),0)</f>
        <v>5067.4285244751782</v>
      </c>
      <c r="N11" s="28">
        <f t="shared" si="6"/>
        <v>2569923.7069191914</v>
      </c>
      <c r="O11" s="28">
        <f t="shared" si="4"/>
        <v>39965</v>
      </c>
      <c r="P11" s="31">
        <f t="shared" si="7"/>
        <v>15552.030749522519</v>
      </c>
      <c r="Q11" s="32">
        <f t="shared" si="8"/>
        <v>55517.030749522521</v>
      </c>
      <c r="R11" s="33">
        <f t="shared" si="9"/>
        <v>4626</v>
      </c>
      <c r="S11" s="34">
        <f t="shared" si="10"/>
        <v>27756</v>
      </c>
      <c r="T11" s="34">
        <f t="shared" si="11"/>
        <v>13878</v>
      </c>
      <c r="U11" s="34">
        <f t="shared" si="12"/>
        <v>13883.030749522521</v>
      </c>
      <c r="V11" s="35">
        <f t="shared" si="5"/>
        <v>55517.030749522521</v>
      </c>
      <c r="W11" s="7"/>
      <c r="X11" s="7"/>
      <c r="Y11" s="7"/>
      <c r="Z11" s="7"/>
      <c r="AA11" s="7"/>
      <c r="AB11" s="7"/>
      <c r="AC11" s="7"/>
      <c r="AD11" s="7"/>
      <c r="AE11" s="7"/>
      <c r="AF11" s="7"/>
      <c r="AG11" s="7"/>
      <c r="AH11" s="7"/>
    </row>
    <row r="12" spans="1:34" x14ac:dyDescent="0.25">
      <c r="A12" s="20" t="s">
        <v>25</v>
      </c>
      <c r="B12" s="36">
        <v>501314</v>
      </c>
      <c r="C12" s="22">
        <v>1295771376</v>
      </c>
      <c r="D12" s="23" t="s">
        <v>34</v>
      </c>
      <c r="E12" s="24">
        <v>22771863</v>
      </c>
      <c r="F12" s="25">
        <v>-393897</v>
      </c>
      <c r="G12" s="26">
        <f t="shared" si="0"/>
        <v>-1.7297530729040483E-2</v>
      </c>
      <c r="H12" s="27">
        <f t="shared" si="1"/>
        <v>1.1000000000000001</v>
      </c>
      <c r="I12" s="25">
        <f>VLOOKUP(B12,'[6]DSH Data'!$E$6:$CL$78,86,FALSE)</f>
        <v>185887.9</v>
      </c>
      <c r="J12" s="28">
        <f t="shared" si="2"/>
        <v>204476.69</v>
      </c>
      <c r="K12" s="28">
        <f t="shared" si="3"/>
        <v>29785</v>
      </c>
      <c r="L12" s="29">
        <f>IF(VLOOKUP(B12,[6]Cap!$C$10:$U$68,19,FALSE)&lt;0,0,VLOOKUP(B12,[6]Cap!$C$10:$U$68,19,FALSE))</f>
        <v>3429403.5878792489</v>
      </c>
      <c r="M12" s="30">
        <f>IFERROR(VLOOKUP(D12,'[6]LIDSH Eligible'!$B$4:$AI$22,23,FALSE),0)</f>
        <v>0</v>
      </c>
      <c r="N12" s="28">
        <f t="shared" si="6"/>
        <v>3429403.5878792489</v>
      </c>
      <c r="O12" s="28">
        <f t="shared" si="4"/>
        <v>29785</v>
      </c>
      <c r="P12" s="31">
        <f t="shared" si="7"/>
        <v>20753.219213327397</v>
      </c>
      <c r="Q12" s="32">
        <f t="shared" si="8"/>
        <v>50538.219213327393</v>
      </c>
      <c r="R12" s="33">
        <f t="shared" si="9"/>
        <v>4212</v>
      </c>
      <c r="S12" s="34">
        <f t="shared" si="10"/>
        <v>25272</v>
      </c>
      <c r="T12" s="34">
        <f t="shared" si="11"/>
        <v>12636</v>
      </c>
      <c r="U12" s="34">
        <f t="shared" si="12"/>
        <v>12630.219213327393</v>
      </c>
      <c r="V12" s="35">
        <f t="shared" si="5"/>
        <v>50538.219213327393</v>
      </c>
      <c r="W12" s="7"/>
      <c r="X12" s="7"/>
      <c r="Y12" s="7"/>
      <c r="Z12" s="7"/>
      <c r="AA12" s="7"/>
      <c r="AB12" s="7"/>
      <c r="AC12" s="7"/>
      <c r="AD12" s="7"/>
      <c r="AE12" s="7"/>
      <c r="AF12" s="7"/>
      <c r="AG12" s="7"/>
      <c r="AH12" s="7"/>
    </row>
    <row r="13" spans="1:34" x14ac:dyDescent="0.25">
      <c r="A13" s="20" t="s">
        <v>25</v>
      </c>
      <c r="B13" s="36">
        <v>501328</v>
      </c>
      <c r="C13" s="22">
        <v>1255387403</v>
      </c>
      <c r="D13" s="23" t="s">
        <v>35</v>
      </c>
      <c r="E13" s="24">
        <v>29533000</v>
      </c>
      <c r="F13" s="25">
        <v>-891000</v>
      </c>
      <c r="G13" s="26">
        <f t="shared" si="0"/>
        <v>-3.0169640740866151E-2</v>
      </c>
      <c r="H13" s="27">
        <f t="shared" si="1"/>
        <v>1.1000000000000001</v>
      </c>
      <c r="I13" s="25">
        <f>VLOOKUP(B13,'[6]DSH Data'!$E$6:$CL$78,86,FALSE)</f>
        <v>1349266.03</v>
      </c>
      <c r="J13" s="28">
        <f t="shared" si="2"/>
        <v>1484192.6330000001</v>
      </c>
      <c r="K13" s="28">
        <f t="shared" si="3"/>
        <v>216191</v>
      </c>
      <c r="L13" s="29">
        <f>IF(VLOOKUP(B13,[6]Cap!$C$10:$U$68,19,FALSE)&lt;0,0,VLOOKUP(B13,[6]Cap!$C$10:$U$68,19,FALSE))</f>
        <v>7138156.5390746593</v>
      </c>
      <c r="M13" s="30">
        <f>IFERROR(VLOOKUP(D13,'[6]LIDSH Eligible'!$B$4:$AI$22,23,FALSE),0)</f>
        <v>31618.684063503464</v>
      </c>
      <c r="N13" s="28">
        <f t="shared" si="6"/>
        <v>7106537.8550111558</v>
      </c>
      <c r="O13" s="28">
        <f t="shared" si="4"/>
        <v>216191</v>
      </c>
      <c r="P13" s="31">
        <f t="shared" si="7"/>
        <v>43005.593880555818</v>
      </c>
      <c r="Q13" s="32">
        <f t="shared" si="8"/>
        <v>259196.59388055583</v>
      </c>
      <c r="R13" s="33">
        <f t="shared" si="9"/>
        <v>21600</v>
      </c>
      <c r="S13" s="34">
        <f t="shared" si="10"/>
        <v>129600</v>
      </c>
      <c r="T13" s="34">
        <f t="shared" si="11"/>
        <v>64800</v>
      </c>
      <c r="U13" s="34">
        <f t="shared" si="12"/>
        <v>64796.593880555825</v>
      </c>
      <c r="V13" s="35">
        <f t="shared" si="5"/>
        <v>259196.59388055583</v>
      </c>
      <c r="W13" s="7"/>
      <c r="X13" s="7"/>
      <c r="Y13" s="7"/>
      <c r="Z13" s="7"/>
      <c r="AA13" s="7"/>
      <c r="AB13" s="7"/>
      <c r="AC13" s="7"/>
      <c r="AD13" s="7"/>
      <c r="AE13" s="7"/>
      <c r="AF13" s="7"/>
      <c r="AG13" s="7"/>
      <c r="AH13" s="7"/>
    </row>
    <row r="14" spans="1:34" x14ac:dyDescent="0.25">
      <c r="A14" s="20" t="s">
        <v>25</v>
      </c>
      <c r="B14" s="36">
        <v>501324</v>
      </c>
      <c r="C14" s="22">
        <v>1356305395</v>
      </c>
      <c r="D14" s="23" t="s">
        <v>36</v>
      </c>
      <c r="E14" s="24">
        <v>13125057</v>
      </c>
      <c r="F14" s="25">
        <v>-358183</v>
      </c>
      <c r="G14" s="26">
        <f t="shared" si="0"/>
        <v>-2.7290014816697558E-2</v>
      </c>
      <c r="H14" s="27">
        <f t="shared" si="1"/>
        <v>1.1000000000000001</v>
      </c>
      <c r="I14" s="25">
        <f>VLOOKUP(B14,'[6]DSH Data'!$E$6:$CL$78,86,FALSE)</f>
        <v>772141.39999999991</v>
      </c>
      <c r="J14" s="28">
        <f t="shared" si="2"/>
        <v>849355.53999999992</v>
      </c>
      <c r="K14" s="28">
        <f t="shared" si="3"/>
        <v>123719</v>
      </c>
      <c r="L14" s="29">
        <f>IF(VLOOKUP(B14,[6]Cap!$C$10:$U$68,19,FALSE)&lt;0,0,VLOOKUP(B14,[6]Cap!$C$10:$U$68,19,FALSE))</f>
        <v>1428208.299201054</v>
      </c>
      <c r="M14" s="30">
        <f>IFERROR(VLOOKUP(D14,'[6]LIDSH Eligible'!$B$4:$AI$22,23,FALSE),0)</f>
        <v>0</v>
      </c>
      <c r="N14" s="28">
        <f t="shared" si="6"/>
        <v>1428208.299201054</v>
      </c>
      <c r="O14" s="28">
        <f t="shared" si="4"/>
        <v>123719</v>
      </c>
      <c r="P14" s="31">
        <f t="shared" si="7"/>
        <v>8642.8789018507887</v>
      </c>
      <c r="Q14" s="32">
        <f t="shared" si="8"/>
        <v>132361.87890185078</v>
      </c>
      <c r="R14" s="33">
        <f t="shared" si="9"/>
        <v>11030</v>
      </c>
      <c r="S14" s="34">
        <f t="shared" si="10"/>
        <v>66180</v>
      </c>
      <c r="T14" s="34">
        <f t="shared" si="11"/>
        <v>33090</v>
      </c>
      <c r="U14" s="34">
        <f t="shared" si="12"/>
        <v>33091.878901850781</v>
      </c>
      <c r="V14" s="35">
        <f t="shared" si="5"/>
        <v>132361.87890185078</v>
      </c>
      <c r="W14" s="7"/>
      <c r="X14" s="7"/>
      <c r="Y14" s="7"/>
      <c r="Z14" s="7"/>
      <c r="AA14" s="7"/>
      <c r="AB14" s="7"/>
      <c r="AC14" s="7"/>
      <c r="AD14" s="7"/>
      <c r="AE14" s="7"/>
      <c r="AF14" s="7"/>
      <c r="AG14" s="7"/>
      <c r="AH14" s="7"/>
    </row>
    <row r="15" spans="1:34" x14ac:dyDescent="0.25">
      <c r="A15" s="20" t="s">
        <v>25</v>
      </c>
      <c r="B15" s="36">
        <v>501318</v>
      </c>
      <c r="C15" s="21">
        <v>1811108822</v>
      </c>
      <c r="D15" s="23" t="s">
        <v>37</v>
      </c>
      <c r="E15" s="24">
        <v>14147018</v>
      </c>
      <c r="F15" s="25">
        <v>-2270596</v>
      </c>
      <c r="G15" s="26">
        <f t="shared" si="0"/>
        <v>-0.16049997250303916</v>
      </c>
      <c r="H15" s="27">
        <f t="shared" si="1"/>
        <v>1.1000000000000001</v>
      </c>
      <c r="I15" s="25">
        <f>VLOOKUP(B15,'[6]DSH Data'!$E$6:$CL$78,86,FALSE)</f>
        <v>3238602.75</v>
      </c>
      <c r="J15" s="28">
        <f t="shared" si="2"/>
        <v>3562463.0250000004</v>
      </c>
      <c r="K15" s="28">
        <f t="shared" si="3"/>
        <v>518917</v>
      </c>
      <c r="L15" s="29">
        <f>IF(VLOOKUP(B15,[6]Cap!$C$10:$U$68,19,FALSE)&lt;0,0,VLOOKUP(B15,[6]Cap!$C$10:$U$68,19,FALSE))</f>
        <v>3746810.8761984333</v>
      </c>
      <c r="M15" s="30">
        <f>IFERROR(VLOOKUP(D15,'[6]LIDSH Eligible'!$B$4:$AI$22,23,FALSE),0)</f>
        <v>28833.769857706171</v>
      </c>
      <c r="N15" s="28">
        <f t="shared" si="6"/>
        <v>3717977.1063407273</v>
      </c>
      <c r="O15" s="28">
        <f t="shared" si="4"/>
        <v>518917</v>
      </c>
      <c r="P15" s="31">
        <f t="shared" si="7"/>
        <v>22499.537292937195</v>
      </c>
      <c r="Q15" s="32">
        <f t="shared" si="8"/>
        <v>541416.53729293717</v>
      </c>
      <c r="R15" s="33">
        <f t="shared" si="9"/>
        <v>45118</v>
      </c>
      <c r="S15" s="34">
        <f t="shared" si="10"/>
        <v>270708</v>
      </c>
      <c r="T15" s="34">
        <f t="shared" si="11"/>
        <v>135354</v>
      </c>
      <c r="U15" s="34">
        <f t="shared" si="12"/>
        <v>135354.53729293717</v>
      </c>
      <c r="V15" s="35">
        <f t="shared" si="5"/>
        <v>541416.53729293717</v>
      </c>
      <c r="W15" s="7"/>
      <c r="X15" s="7"/>
      <c r="Y15" s="7"/>
      <c r="Z15" s="7"/>
      <c r="AA15" s="7"/>
      <c r="AB15" s="7"/>
      <c r="AC15" s="7"/>
      <c r="AD15" s="7"/>
      <c r="AE15" s="7"/>
      <c r="AF15" s="7"/>
      <c r="AG15" s="7"/>
      <c r="AH15" s="7"/>
    </row>
    <row r="16" spans="1:34" x14ac:dyDescent="0.25">
      <c r="A16" s="20" t="s">
        <v>25</v>
      </c>
      <c r="B16" s="36">
        <v>501312</v>
      </c>
      <c r="C16" s="21">
        <v>1306897681</v>
      </c>
      <c r="D16" s="23" t="s">
        <v>38</v>
      </c>
      <c r="E16" s="24">
        <v>47220568</v>
      </c>
      <c r="F16" s="25">
        <v>948343</v>
      </c>
      <c r="G16" s="26">
        <f t="shared" si="0"/>
        <v>2.0083261175511485E-2</v>
      </c>
      <c r="H16" s="27">
        <f t="shared" si="1"/>
        <v>1.1000000000000001</v>
      </c>
      <c r="I16" s="25">
        <f>VLOOKUP(B16,'[6]DSH Data'!$E$6:$CL$78,86,FALSE)</f>
        <v>1141611.97</v>
      </c>
      <c r="J16" s="28">
        <f t="shared" si="2"/>
        <v>1255773.1670000001</v>
      </c>
      <c r="K16" s="28">
        <f t="shared" si="3"/>
        <v>182919</v>
      </c>
      <c r="L16" s="29">
        <f>IF(VLOOKUP(B16,[6]Cap!$C$10:$U$68,19,FALSE)&lt;0,0,VLOOKUP(B16,[6]Cap!$C$10:$U$68,19,FALSE))</f>
        <v>4125622.9946704563</v>
      </c>
      <c r="M16" s="30">
        <f>IFERROR(VLOOKUP(D16,'[6]LIDSH Eligible'!$B$4:$AI$22,23,FALSE),0)</f>
        <v>51746.381580269684</v>
      </c>
      <c r="N16" s="28">
        <f t="shared" si="6"/>
        <v>4073876.6130901864</v>
      </c>
      <c r="O16" s="28">
        <f t="shared" si="4"/>
        <v>182919</v>
      </c>
      <c r="P16" s="31">
        <f t="shared" si="7"/>
        <v>24653.282191202194</v>
      </c>
      <c r="Q16" s="32">
        <f t="shared" si="8"/>
        <v>207572.28219120219</v>
      </c>
      <c r="R16" s="33">
        <f t="shared" si="9"/>
        <v>17298</v>
      </c>
      <c r="S16" s="34">
        <f t="shared" si="10"/>
        <v>103788</v>
      </c>
      <c r="T16" s="34">
        <f t="shared" si="11"/>
        <v>51894</v>
      </c>
      <c r="U16" s="34">
        <f t="shared" si="12"/>
        <v>51890.28219120219</v>
      </c>
      <c r="V16" s="35">
        <f t="shared" si="5"/>
        <v>207572.28219120219</v>
      </c>
      <c r="W16" s="7"/>
      <c r="X16" s="7"/>
      <c r="Y16" s="7"/>
      <c r="Z16" s="7"/>
      <c r="AA16" s="7"/>
      <c r="AB16" s="7"/>
      <c r="AC16" s="7"/>
      <c r="AD16" s="7"/>
      <c r="AE16" s="7"/>
      <c r="AF16" s="7"/>
      <c r="AG16" s="7"/>
      <c r="AH16" s="7"/>
    </row>
    <row r="17" spans="1:34" x14ac:dyDescent="0.25">
      <c r="A17" s="20" t="s">
        <v>25</v>
      </c>
      <c r="B17" s="36">
        <v>501326</v>
      </c>
      <c r="C17" s="22">
        <v>1003067679</v>
      </c>
      <c r="D17" s="23" t="s">
        <v>39</v>
      </c>
      <c r="E17" s="24">
        <v>47999730</v>
      </c>
      <c r="F17" s="25">
        <v>2835098</v>
      </c>
      <c r="G17" s="26">
        <f t="shared" si="0"/>
        <v>5.9064873906582389E-2</v>
      </c>
      <c r="H17" s="27">
        <f t="shared" si="1"/>
        <v>1</v>
      </c>
      <c r="I17" s="25">
        <f>VLOOKUP(B17,'[6]DSH Data'!$E$6:$CL$78,86,FALSE)</f>
        <v>779597.83000000007</v>
      </c>
      <c r="J17" s="28">
        <f t="shared" si="2"/>
        <v>779597.83000000007</v>
      </c>
      <c r="K17" s="28">
        <f t="shared" si="3"/>
        <v>113558</v>
      </c>
      <c r="L17" s="29">
        <f>IF(VLOOKUP(B17,[6]Cap!$C$10:$U$68,19,FALSE)&lt;0,0,VLOOKUP(B17,[6]Cap!$C$10:$U$68,19,FALSE))</f>
        <v>6192331.7733370382</v>
      </c>
      <c r="M17" s="30">
        <f>IFERROR(VLOOKUP(D17,'[6]LIDSH Eligible'!$B$4:$AI$22,23,FALSE),0)</f>
        <v>41450.165795897847</v>
      </c>
      <c r="N17" s="28">
        <f t="shared" si="6"/>
        <v>6150881.6075411402</v>
      </c>
      <c r="O17" s="28">
        <f t="shared" si="4"/>
        <v>113558</v>
      </c>
      <c r="P17" s="31">
        <f t="shared" si="7"/>
        <v>37222.388991394364</v>
      </c>
      <c r="Q17" s="32">
        <f t="shared" si="8"/>
        <v>150780.38899139437</v>
      </c>
      <c r="R17" s="33">
        <f t="shared" si="9"/>
        <v>12565</v>
      </c>
      <c r="S17" s="34">
        <f t="shared" si="10"/>
        <v>75390</v>
      </c>
      <c r="T17" s="34">
        <f t="shared" si="11"/>
        <v>37695</v>
      </c>
      <c r="U17" s="34">
        <f t="shared" si="12"/>
        <v>37695.388991394371</v>
      </c>
      <c r="V17" s="35">
        <f t="shared" si="5"/>
        <v>150780.38899139437</v>
      </c>
      <c r="W17" s="7"/>
      <c r="X17" s="7"/>
      <c r="Y17" s="7"/>
      <c r="Z17" s="7"/>
      <c r="AA17" s="7"/>
      <c r="AB17" s="7"/>
      <c r="AC17" s="7"/>
      <c r="AD17" s="7"/>
      <c r="AE17" s="7"/>
      <c r="AF17" s="7"/>
      <c r="AG17" s="7"/>
      <c r="AH17" s="7"/>
    </row>
    <row r="18" spans="1:34" x14ac:dyDescent="0.25">
      <c r="A18" s="20" t="s">
        <v>25</v>
      </c>
      <c r="B18" s="36">
        <v>501331</v>
      </c>
      <c r="C18" s="22">
        <v>1366446767</v>
      </c>
      <c r="D18" s="23" t="s">
        <v>40</v>
      </c>
      <c r="E18" s="24">
        <v>68470980</v>
      </c>
      <c r="F18" s="25">
        <v>411465</v>
      </c>
      <c r="G18" s="26">
        <f t="shared" si="0"/>
        <v>6.0093341733972556E-3</v>
      </c>
      <c r="H18" s="27">
        <f t="shared" si="1"/>
        <v>1.1000000000000001</v>
      </c>
      <c r="I18" s="25">
        <f>VLOOKUP(B18,'[6]DSH Data'!$E$6:$CL$78,86,FALSE)</f>
        <v>446574.88</v>
      </c>
      <c r="J18" s="28">
        <f t="shared" si="2"/>
        <v>491232.36800000002</v>
      </c>
      <c r="K18" s="28">
        <f t="shared" si="3"/>
        <v>71554</v>
      </c>
      <c r="L18" s="29">
        <f>IF(VLOOKUP(B18,[6]Cap!$C$10:$U$68,19,FALSE)&lt;0,0,VLOOKUP(B18,[6]Cap!$C$10:$U$68,19,FALSE))</f>
        <v>4806741.6411216091</v>
      </c>
      <c r="M18" s="30">
        <f>IFERROR(VLOOKUP(D18,'[6]LIDSH Eligible'!$B$4:$AI$22,23,FALSE),0)</f>
        <v>0</v>
      </c>
      <c r="N18" s="28">
        <f t="shared" si="6"/>
        <v>4806741.6411216091</v>
      </c>
      <c r="O18" s="28">
        <f t="shared" si="4"/>
        <v>71554</v>
      </c>
      <c r="P18" s="31">
        <f t="shared" si="7"/>
        <v>29088.254101266273</v>
      </c>
      <c r="Q18" s="32">
        <f t="shared" si="8"/>
        <v>100642.25410126627</v>
      </c>
      <c r="R18" s="33">
        <f t="shared" si="9"/>
        <v>8387</v>
      </c>
      <c r="S18" s="34">
        <f t="shared" si="10"/>
        <v>50322</v>
      </c>
      <c r="T18" s="34">
        <f t="shared" si="11"/>
        <v>25161</v>
      </c>
      <c r="U18" s="34">
        <f t="shared" si="12"/>
        <v>25159.25410126627</v>
      </c>
      <c r="V18" s="35">
        <f t="shared" si="5"/>
        <v>100642.25410126627</v>
      </c>
      <c r="W18" s="7"/>
      <c r="X18" s="7"/>
      <c r="Y18" s="7"/>
      <c r="Z18" s="7"/>
      <c r="AA18" s="7"/>
      <c r="AB18" s="7"/>
      <c r="AC18" s="7"/>
      <c r="AD18" s="7"/>
      <c r="AE18" s="7"/>
      <c r="AF18" s="7"/>
      <c r="AG18" s="7"/>
      <c r="AH18" s="7"/>
    </row>
    <row r="19" spans="1:34" x14ac:dyDescent="0.25">
      <c r="A19" s="20" t="s">
        <v>25</v>
      </c>
      <c r="B19" s="36">
        <v>501335</v>
      </c>
      <c r="C19" s="21">
        <v>1073674040</v>
      </c>
      <c r="D19" s="23" t="s">
        <v>41</v>
      </c>
      <c r="E19" s="24">
        <f>184969185-2065680-37398888-87256197-1204774-907325</f>
        <v>56136321</v>
      </c>
      <c r="F19" s="25">
        <f>E19-45778984</f>
        <v>10357337</v>
      </c>
      <c r="G19" s="26">
        <f t="shared" si="0"/>
        <v>0.18450330936364712</v>
      </c>
      <c r="H19" s="27">
        <f t="shared" si="1"/>
        <v>1</v>
      </c>
      <c r="I19" s="25">
        <f>VLOOKUP(B19,'[6]DSH Data'!$E$6:$CL$78,86,FALSE)</f>
        <v>882258.44</v>
      </c>
      <c r="J19" s="28">
        <f t="shared" si="2"/>
        <v>882258.44</v>
      </c>
      <c r="K19" s="28">
        <f t="shared" si="3"/>
        <v>128512</v>
      </c>
      <c r="L19" s="29">
        <f>IF(VLOOKUP(B19,[6]Cap!$C$10:$U$68,19,FALSE)&lt;0,0,VLOOKUP(B19,[6]Cap!$C$10:$U$68,19,FALSE))</f>
        <v>903882.67396858148</v>
      </c>
      <c r="M19" s="30">
        <f>IFERROR(VLOOKUP(D19,'[6]LIDSH Eligible'!$B$4:$AI$22,23,FALSE),0)</f>
        <v>0</v>
      </c>
      <c r="N19" s="28">
        <f t="shared" si="6"/>
        <v>903882.67396858148</v>
      </c>
      <c r="O19" s="28">
        <f t="shared" si="4"/>
        <v>128512</v>
      </c>
      <c r="P19" s="31">
        <f t="shared" si="7"/>
        <v>5469.894340315539</v>
      </c>
      <c r="Q19" s="32">
        <f t="shared" si="8"/>
        <v>133981.89434031554</v>
      </c>
      <c r="R19" s="33">
        <f t="shared" si="9"/>
        <v>11165</v>
      </c>
      <c r="S19" s="34">
        <f t="shared" si="10"/>
        <v>66990</v>
      </c>
      <c r="T19" s="34">
        <f t="shared" si="11"/>
        <v>33495</v>
      </c>
      <c r="U19" s="34">
        <f t="shared" si="12"/>
        <v>33496.894340315543</v>
      </c>
      <c r="V19" s="35">
        <f t="shared" si="5"/>
        <v>133981.89434031554</v>
      </c>
      <c r="W19" s="7"/>
      <c r="X19" s="7"/>
      <c r="Y19" s="7"/>
      <c r="Z19" s="7"/>
      <c r="AA19" s="7"/>
      <c r="AB19" s="7"/>
      <c r="AC19" s="7"/>
      <c r="AD19" s="7"/>
      <c r="AE19" s="7"/>
      <c r="AF19" s="7"/>
      <c r="AG19" s="7"/>
      <c r="AH19" s="7"/>
    </row>
    <row r="20" spans="1:34" x14ac:dyDescent="0.25">
      <c r="A20" s="20" t="s">
        <v>25</v>
      </c>
      <c r="B20" s="36">
        <v>501304</v>
      </c>
      <c r="C20" s="22">
        <v>1740211028</v>
      </c>
      <c r="D20" s="23" t="s">
        <v>42</v>
      </c>
      <c r="E20" s="24">
        <v>68334012</v>
      </c>
      <c r="F20" s="25">
        <v>-2861969</v>
      </c>
      <c r="G20" s="26">
        <f t="shared" si="0"/>
        <v>-4.1882057210397658E-2</v>
      </c>
      <c r="H20" s="27">
        <f t="shared" si="1"/>
        <v>1.1000000000000001</v>
      </c>
      <c r="I20" s="25">
        <f>VLOOKUP(B20,'[6]DSH Data'!$E$6:$CL$78,86,FALSE)</f>
        <v>389930.63</v>
      </c>
      <c r="J20" s="28">
        <f t="shared" si="2"/>
        <v>428923.69300000003</v>
      </c>
      <c r="K20" s="28">
        <f t="shared" si="3"/>
        <v>62478</v>
      </c>
      <c r="L20" s="29">
        <f>IF(VLOOKUP(B20,[6]Cap!$C$10:$U$68,19,FALSE)&lt;0,0,VLOOKUP(B20,[6]Cap!$C$10:$U$68,19,FALSE))</f>
        <v>5635047.9132135715</v>
      </c>
      <c r="M20" s="30">
        <f>IFERROR(VLOOKUP(D20,'[6]LIDSH Eligible'!$B$4:$AI$22,23,FALSE),0)</f>
        <v>0</v>
      </c>
      <c r="N20" s="28">
        <f t="shared" si="6"/>
        <v>5635047.9132135715</v>
      </c>
      <c r="O20" s="28">
        <f t="shared" si="4"/>
        <v>62478</v>
      </c>
      <c r="P20" s="31">
        <f t="shared" si="7"/>
        <v>34100.793803870612</v>
      </c>
      <c r="Q20" s="32">
        <f t="shared" si="8"/>
        <v>96578.79380387062</v>
      </c>
      <c r="R20" s="33">
        <f t="shared" si="9"/>
        <v>8048</v>
      </c>
      <c r="S20" s="34">
        <f t="shared" si="10"/>
        <v>48288</v>
      </c>
      <c r="T20" s="34">
        <f t="shared" si="11"/>
        <v>24144</v>
      </c>
      <c r="U20" s="34">
        <f t="shared" si="12"/>
        <v>24146.79380387062</v>
      </c>
      <c r="V20" s="35">
        <f t="shared" si="5"/>
        <v>96578.79380387062</v>
      </c>
      <c r="W20" s="7"/>
      <c r="X20" s="7"/>
      <c r="Y20" s="7"/>
      <c r="Z20" s="7"/>
      <c r="AA20" s="7"/>
      <c r="AB20" s="7"/>
      <c r="AC20" s="7"/>
      <c r="AD20" s="7"/>
      <c r="AE20" s="7"/>
      <c r="AF20" s="7"/>
      <c r="AG20" s="7"/>
      <c r="AH20" s="7"/>
    </row>
    <row r="21" spans="1:34" x14ac:dyDescent="0.25">
      <c r="A21" s="20" t="s">
        <v>25</v>
      </c>
      <c r="B21" s="36">
        <v>501332</v>
      </c>
      <c r="C21" s="22">
        <v>1760485221</v>
      </c>
      <c r="D21" s="23" t="s">
        <v>43</v>
      </c>
      <c r="E21" s="24">
        <v>53056273</v>
      </c>
      <c r="F21" s="25">
        <v>4350679</v>
      </c>
      <c r="G21" s="26">
        <f t="shared" si="0"/>
        <v>8.2001217839029139E-2</v>
      </c>
      <c r="H21" s="27">
        <f t="shared" si="1"/>
        <v>1</v>
      </c>
      <c r="I21" s="25">
        <f>VLOOKUP(B21,'[6]DSH Data'!$E$6:$CL$78,86,FALSE)</f>
        <v>165458.46</v>
      </c>
      <c r="J21" s="28">
        <f t="shared" si="2"/>
        <v>165458.46</v>
      </c>
      <c r="K21" s="28">
        <f t="shared" si="3"/>
        <v>24101</v>
      </c>
      <c r="L21" s="29">
        <f>IF(VLOOKUP(B21,[6]Cap!$C$10:$U$68,19,FALSE)&lt;0,0,VLOOKUP(B21,[6]Cap!$C$10:$U$68,19,FALSE))</f>
        <v>2674340.5853496399</v>
      </c>
      <c r="M21" s="30">
        <f>IFERROR(VLOOKUP(D21,'[6]LIDSH Eligible'!$B$4:$AI$22,23,FALSE),0)</f>
        <v>0</v>
      </c>
      <c r="N21" s="28">
        <f t="shared" si="6"/>
        <v>2674340.5853496399</v>
      </c>
      <c r="O21" s="28">
        <f t="shared" si="4"/>
        <v>24101</v>
      </c>
      <c r="P21" s="31">
        <f t="shared" si="7"/>
        <v>16183.915073460757</v>
      </c>
      <c r="Q21" s="32">
        <f t="shared" si="8"/>
        <v>40284.915073460754</v>
      </c>
      <c r="R21" s="33">
        <f t="shared" si="9"/>
        <v>3357</v>
      </c>
      <c r="S21" s="34">
        <f t="shared" si="10"/>
        <v>20142</v>
      </c>
      <c r="T21" s="34">
        <f t="shared" si="11"/>
        <v>10071</v>
      </c>
      <c r="U21" s="34">
        <f t="shared" si="12"/>
        <v>10071.915073460754</v>
      </c>
      <c r="V21" s="35">
        <f t="shared" si="5"/>
        <v>40284.915073460754</v>
      </c>
      <c r="W21" s="7"/>
      <c r="X21" s="7"/>
      <c r="Y21" s="7"/>
      <c r="Z21" s="7"/>
      <c r="AA21" s="7"/>
      <c r="AB21" s="7"/>
      <c r="AC21" s="7"/>
      <c r="AD21" s="7"/>
      <c r="AE21" s="7"/>
      <c r="AF21" s="7"/>
      <c r="AG21" s="7"/>
      <c r="AH21" s="7"/>
    </row>
    <row r="22" spans="1:34" x14ac:dyDescent="0.25">
      <c r="A22" s="20" t="s">
        <v>25</v>
      </c>
      <c r="B22" s="36">
        <v>501339</v>
      </c>
      <c r="C22" s="21">
        <v>1710927231</v>
      </c>
      <c r="D22" s="23" t="s">
        <v>44</v>
      </c>
      <c r="E22" s="24">
        <v>101649233</v>
      </c>
      <c r="F22" s="25">
        <v>-916214</v>
      </c>
      <c r="G22" s="26">
        <f t="shared" si="0"/>
        <v>-9.013486604468525E-3</v>
      </c>
      <c r="H22" s="27">
        <f t="shared" si="1"/>
        <v>1.1000000000000001</v>
      </c>
      <c r="I22" s="25">
        <f>VLOOKUP(B22,'[6]DSH Data'!$E$6:$CL$78,86,FALSE)</f>
        <v>185012.45</v>
      </c>
      <c r="J22" s="28">
        <f t="shared" si="2"/>
        <v>203513.69500000004</v>
      </c>
      <c r="K22" s="28">
        <f t="shared" si="3"/>
        <v>29644</v>
      </c>
      <c r="L22" s="29">
        <f>IF(VLOOKUP(B22,[6]Cap!$C$10:$U$68,19,FALSE)&lt;0,0,VLOOKUP(B22,[6]Cap!$C$10:$U$68,19,FALSE))</f>
        <v>12210081.708344853</v>
      </c>
      <c r="M22" s="30">
        <f>IFERROR(VLOOKUP(D22,'[6]LIDSH Eligible'!$B$4:$AI$22,23,FALSE),0)</f>
        <v>0</v>
      </c>
      <c r="N22" s="28">
        <f t="shared" si="6"/>
        <v>12210081.708344853</v>
      </c>
      <c r="O22" s="28">
        <f t="shared" si="4"/>
        <v>29644</v>
      </c>
      <c r="P22" s="31">
        <f t="shared" si="7"/>
        <v>73889.9624417265</v>
      </c>
      <c r="Q22" s="32">
        <f t="shared" si="8"/>
        <v>103533.9624417265</v>
      </c>
      <c r="R22" s="33">
        <f t="shared" si="9"/>
        <v>8628</v>
      </c>
      <c r="S22" s="34">
        <f t="shared" si="10"/>
        <v>51768</v>
      </c>
      <c r="T22" s="34">
        <f t="shared" si="11"/>
        <v>25884</v>
      </c>
      <c r="U22" s="34">
        <f t="shared" si="12"/>
        <v>25881.9624417265</v>
      </c>
      <c r="V22" s="35">
        <f t="shared" si="5"/>
        <v>103533.9624417265</v>
      </c>
      <c r="W22" s="7"/>
      <c r="X22" s="7"/>
      <c r="Y22" s="7"/>
      <c r="Z22" s="7"/>
      <c r="AA22" s="7"/>
      <c r="AB22" s="7"/>
      <c r="AC22" s="7"/>
      <c r="AD22" s="7"/>
      <c r="AE22" s="7"/>
      <c r="AF22" s="7"/>
      <c r="AG22" s="7"/>
      <c r="AH22" s="7"/>
    </row>
    <row r="23" spans="1:34" x14ac:dyDescent="0.25">
      <c r="A23" s="20" t="s">
        <v>25</v>
      </c>
      <c r="B23" s="36">
        <v>501327</v>
      </c>
      <c r="C23" s="22">
        <v>1922009448</v>
      </c>
      <c r="D23" s="23" t="s">
        <v>45</v>
      </c>
      <c r="E23" s="24">
        <v>26221038</v>
      </c>
      <c r="F23" s="25">
        <v>-924445</v>
      </c>
      <c r="G23" s="26">
        <f t="shared" si="0"/>
        <v>-3.5255850664645691E-2</v>
      </c>
      <c r="H23" s="27">
        <f t="shared" si="1"/>
        <v>1.1000000000000001</v>
      </c>
      <c r="I23" s="25">
        <f>VLOOKUP(B23,'[6]DSH Data'!$E$6:$CL$78,86,FALSE)</f>
        <v>114990.82</v>
      </c>
      <c r="J23" s="28">
        <f t="shared" si="2"/>
        <v>126489.90200000002</v>
      </c>
      <c r="K23" s="28">
        <f t="shared" si="3"/>
        <v>18425</v>
      </c>
      <c r="L23" s="29">
        <f>IF(VLOOKUP(B23,[6]Cap!$C$10:$U$68,19,FALSE)&lt;0,0,VLOOKUP(B23,[6]Cap!$C$10:$U$68,19,FALSE))</f>
        <v>1376999.2461941331</v>
      </c>
      <c r="M23" s="30">
        <f>IFERROR(VLOOKUP(D23,'[6]LIDSH Eligible'!$B$4:$AI$22,23,FALSE),0)</f>
        <v>0</v>
      </c>
      <c r="N23" s="28">
        <f t="shared" si="6"/>
        <v>1376999.2461941331</v>
      </c>
      <c r="O23" s="28">
        <v>16940</v>
      </c>
      <c r="P23" s="31">
        <f t="shared" si="7"/>
        <v>8332.9845789674491</v>
      </c>
      <c r="Q23" s="32">
        <f t="shared" si="8"/>
        <v>25272.984578967451</v>
      </c>
      <c r="R23" s="33">
        <f t="shared" si="9"/>
        <v>2106</v>
      </c>
      <c r="S23" s="34">
        <f t="shared" si="10"/>
        <v>12636</v>
      </c>
      <c r="T23" s="34">
        <f t="shared" si="11"/>
        <v>6318</v>
      </c>
      <c r="U23" s="34">
        <f t="shared" si="12"/>
        <v>6318.9845789674509</v>
      </c>
      <c r="V23" s="35">
        <f t="shared" si="5"/>
        <v>25272.984578967451</v>
      </c>
      <c r="W23" s="7"/>
      <c r="X23" s="7"/>
      <c r="Y23" s="7"/>
      <c r="Z23" s="7"/>
      <c r="AA23" s="7"/>
      <c r="AB23" s="7"/>
      <c r="AC23" s="7"/>
      <c r="AD23" s="7"/>
      <c r="AE23" s="7"/>
      <c r="AF23" s="7"/>
      <c r="AG23" s="7"/>
      <c r="AH23" s="7"/>
    </row>
    <row r="24" spans="1:34" x14ac:dyDescent="0.25">
      <c r="A24" s="20" t="s">
        <v>46</v>
      </c>
      <c r="B24" s="20">
        <f>VLOOKUP(C24,'[6]DSH Data'!$D$6:$E$60,2,FALSE)</f>
        <v>500037</v>
      </c>
      <c r="C24" s="40">
        <v>1851817308</v>
      </c>
      <c r="D24" s="39" t="s">
        <v>47</v>
      </c>
      <c r="E24" s="24">
        <f>6838567*3</f>
        <v>20515701</v>
      </c>
      <c r="F24" s="25">
        <f>-1386286*3</f>
        <v>-4158858</v>
      </c>
      <c r="G24" s="26">
        <f t="shared" si="0"/>
        <v>-0.20271586137856074</v>
      </c>
      <c r="H24" s="27">
        <f t="shared" si="1"/>
        <v>1.1000000000000001</v>
      </c>
      <c r="I24" s="25">
        <f>VLOOKUP(B24,'[6]DSH Data'!$E$6:$CL$78,86,FALSE)</f>
        <v>1107618.94</v>
      </c>
      <c r="J24" s="28">
        <f t="shared" si="2"/>
        <v>1218380.834</v>
      </c>
      <c r="K24" s="28">
        <f t="shared" si="3"/>
        <v>177472</v>
      </c>
      <c r="L24" s="29">
        <f>IF(VLOOKUP(B24,[6]Cap!$C$10:$U$68,19,FALSE)&lt;0,0,VLOOKUP(B24,[6]Cap!$C$10:$U$68,19,FALSE))</f>
        <v>5059326.4811379509</v>
      </c>
      <c r="M24" s="30">
        <f>IFERROR(VLOOKUP(D24,'[6]LIDSH Eligible'!$B$4:$AI$22,23,FALSE),0)</f>
        <v>84660.95091680366</v>
      </c>
      <c r="N24" s="28">
        <f t="shared" si="6"/>
        <v>4974665.5302211475</v>
      </c>
      <c r="O24" s="25">
        <f t="shared" si="4"/>
        <v>177472</v>
      </c>
      <c r="P24" s="31">
        <f t="shared" si="7"/>
        <v>30104.454496563671</v>
      </c>
      <c r="Q24" s="32">
        <f t="shared" si="8"/>
        <v>207576.45449656367</v>
      </c>
      <c r="R24" s="33">
        <f t="shared" si="9"/>
        <v>17298</v>
      </c>
      <c r="S24" s="34">
        <f t="shared" si="10"/>
        <v>103788</v>
      </c>
      <c r="T24" s="34">
        <f t="shared" si="11"/>
        <v>51894</v>
      </c>
      <c r="U24" s="34">
        <f t="shared" si="12"/>
        <v>51894.454496563674</v>
      </c>
      <c r="V24" s="35">
        <f t="shared" si="5"/>
        <v>207576.45449656367</v>
      </c>
      <c r="W24" s="7"/>
      <c r="X24" s="7"/>
      <c r="Y24" s="7"/>
      <c r="Z24" s="7"/>
      <c r="AA24" s="7"/>
      <c r="AB24" s="7"/>
      <c r="AC24" s="7"/>
      <c r="AD24" s="7"/>
      <c r="AE24" s="7"/>
      <c r="AF24" s="7"/>
      <c r="AG24" s="7"/>
      <c r="AH24" s="7"/>
    </row>
    <row r="25" spans="1:34" ht="11.25" customHeight="1" x14ac:dyDescent="0.25">
      <c r="A25" s="3"/>
      <c r="B25" s="3"/>
      <c r="C25" s="41"/>
      <c r="D25" s="42" t="s">
        <v>48</v>
      </c>
      <c r="E25" s="43">
        <f>SUM(E4:E24)</f>
        <v>1013625414</v>
      </c>
      <c r="F25" s="44">
        <f>SUM(F4:F24)</f>
        <v>22480053</v>
      </c>
      <c r="G25" s="45">
        <f>SUM(G4:G24)</f>
        <v>-6.073688064161864E-2</v>
      </c>
      <c r="H25" s="46">
        <f t="shared" si="1"/>
        <v>1.1000000000000001</v>
      </c>
      <c r="I25" s="47">
        <f t="shared" ref="I25:V25" si="13">SUM(I4:I24)</f>
        <v>24641459.110000003</v>
      </c>
      <c r="J25" s="47">
        <f t="shared" si="13"/>
        <v>26211291.458000001</v>
      </c>
      <c r="K25" s="47">
        <f t="shared" si="13"/>
        <v>3818001</v>
      </c>
      <c r="L25" s="47">
        <f t="shared" si="13"/>
        <v>101607007.57753889</v>
      </c>
      <c r="M25" s="47">
        <f t="shared" si="13"/>
        <v>362756.47405344632</v>
      </c>
      <c r="N25" s="47">
        <f t="shared" si="13"/>
        <v>101244251.10348545</v>
      </c>
      <c r="O25" s="47">
        <f t="shared" si="13"/>
        <v>3205315</v>
      </c>
      <c r="P25" s="47">
        <f t="shared" si="13"/>
        <v>612685</v>
      </c>
      <c r="Q25" s="48">
        <f t="shared" si="13"/>
        <v>3818000.0000000005</v>
      </c>
      <c r="R25" s="49">
        <f t="shared" si="13"/>
        <v>318166</v>
      </c>
      <c r="S25" s="50">
        <f t="shared" si="13"/>
        <v>1908996</v>
      </c>
      <c r="T25" s="50">
        <f t="shared" si="13"/>
        <v>954498</v>
      </c>
      <c r="U25" s="50">
        <f t="shared" si="13"/>
        <v>954505.99999999988</v>
      </c>
      <c r="V25" s="49">
        <f t="shared" si="13"/>
        <v>3818000.0000000005</v>
      </c>
      <c r="W25" s="7"/>
      <c r="X25" s="7"/>
      <c r="Y25" s="51"/>
      <c r="Z25" s="7"/>
      <c r="AA25" s="7"/>
      <c r="AB25" s="7"/>
      <c r="AC25" s="7"/>
      <c r="AD25" s="7"/>
      <c r="AE25" s="7"/>
      <c r="AF25" s="7"/>
      <c r="AG25" s="7"/>
      <c r="AH25" s="7"/>
    </row>
    <row r="26" spans="1:34" x14ac:dyDescent="0.25">
      <c r="A26" s="52"/>
      <c r="B26" s="52"/>
      <c r="C26" s="53"/>
      <c r="D26" s="53"/>
      <c r="E26" s="92" t="s">
        <v>49</v>
      </c>
      <c r="F26" s="93"/>
      <c r="G26" s="54">
        <f>F25/E25</f>
        <v>2.217787033504667E-2</v>
      </c>
      <c r="H26" s="55"/>
      <c r="I26" s="92"/>
      <c r="J26" s="92"/>
      <c r="K26" s="56"/>
      <c r="L26" s="56"/>
      <c r="M26" s="7"/>
      <c r="N26" s="7"/>
      <c r="O26" s="7"/>
      <c r="P26" s="31"/>
      <c r="Q26" s="7"/>
      <c r="R26" s="7"/>
      <c r="S26" s="7"/>
      <c r="T26" s="7"/>
      <c r="U26" s="7"/>
      <c r="V26" s="7"/>
      <c r="W26" s="7"/>
      <c r="X26" s="7"/>
      <c r="Y26" s="7"/>
      <c r="Z26" s="7"/>
      <c r="AA26" s="7"/>
      <c r="AB26" s="7"/>
      <c r="AC26" s="7"/>
      <c r="AD26" s="7"/>
      <c r="AE26" s="7"/>
      <c r="AF26" s="7"/>
      <c r="AG26" s="7"/>
      <c r="AH26" s="7"/>
    </row>
    <row r="27" spans="1:34" x14ac:dyDescent="0.25">
      <c r="A27" s="7"/>
      <c r="B27" s="7"/>
      <c r="C27" s="7"/>
      <c r="D27" s="7"/>
      <c r="E27" s="93" t="s">
        <v>50</v>
      </c>
      <c r="F27" s="93"/>
      <c r="G27" s="54">
        <f>G26*1.1</f>
        <v>2.439565736855134E-2</v>
      </c>
      <c r="H27" s="53"/>
      <c r="I27" s="53"/>
      <c r="J27" s="57"/>
      <c r="K27" s="56"/>
      <c r="L27" s="56"/>
      <c r="M27" s="7"/>
      <c r="N27" s="7"/>
      <c r="O27" s="7"/>
      <c r="P27" s="31"/>
      <c r="Q27" s="7"/>
      <c r="R27" s="7"/>
      <c r="S27" s="7"/>
      <c r="T27" s="7"/>
      <c r="U27" s="7"/>
      <c r="V27" s="7"/>
      <c r="W27" s="7"/>
      <c r="X27" s="7"/>
      <c r="Y27" s="7"/>
      <c r="Z27" s="7"/>
      <c r="AA27" s="7"/>
      <c r="AB27" s="7"/>
      <c r="AC27" s="7"/>
      <c r="AD27" s="7"/>
      <c r="AE27" s="7"/>
      <c r="AF27" s="7"/>
      <c r="AG27" s="7"/>
      <c r="AH27" s="7"/>
    </row>
    <row r="28" spans="1:34" x14ac:dyDescent="0.25">
      <c r="A28" s="7"/>
      <c r="B28" s="7"/>
      <c r="C28" s="7"/>
      <c r="D28" s="7"/>
      <c r="E28" s="42"/>
      <c r="F28" s="42"/>
      <c r="G28" s="58"/>
      <c r="H28" s="53"/>
      <c r="I28" s="41" t="s">
        <v>51</v>
      </c>
      <c r="J28" s="59">
        <v>3818000</v>
      </c>
      <c r="K28" s="56" t="s">
        <v>52</v>
      </c>
      <c r="L28" s="56"/>
      <c r="M28" s="7"/>
      <c r="N28" s="31">
        <f>N25</f>
        <v>101244251.10348545</v>
      </c>
      <c r="O28" s="31">
        <f>J28-O25</f>
        <v>612685</v>
      </c>
      <c r="P28" s="31"/>
      <c r="Q28" s="7"/>
      <c r="R28" s="7"/>
      <c r="S28" s="31"/>
      <c r="T28" s="31"/>
      <c r="U28" s="7"/>
      <c r="V28" s="7"/>
      <c r="W28" s="7"/>
      <c r="X28" s="7"/>
      <c r="Y28" s="7"/>
      <c r="Z28" s="7"/>
      <c r="AA28" s="7"/>
      <c r="AB28" s="7"/>
      <c r="AC28" s="7"/>
      <c r="AD28" s="7"/>
      <c r="AE28" s="7"/>
      <c r="AF28" s="7"/>
      <c r="AG28" s="7"/>
      <c r="AH28" s="7"/>
    </row>
    <row r="29" spans="1:34" x14ac:dyDescent="0.25">
      <c r="A29" s="83" t="s">
        <v>53</v>
      </c>
      <c r="B29" s="84"/>
      <c r="C29" s="84"/>
      <c r="D29" s="85" t="s">
        <v>54</v>
      </c>
      <c r="E29" s="85"/>
      <c r="F29" s="85"/>
      <c r="G29" s="85"/>
      <c r="H29" s="86"/>
      <c r="I29" s="53"/>
      <c r="J29" s="60">
        <f>J31</f>
        <v>0.14566241446430908</v>
      </c>
      <c r="K29" s="57"/>
      <c r="L29" s="61"/>
      <c r="M29" s="7"/>
      <c r="N29" s="7"/>
      <c r="O29" s="7">
        <f>O28/N28</f>
        <v>6.051553479058799E-3</v>
      </c>
      <c r="P29" s="7"/>
      <c r="Q29" s="7"/>
      <c r="R29" s="7"/>
      <c r="S29" s="7"/>
      <c r="T29" s="7"/>
      <c r="U29" s="7"/>
      <c r="V29" s="7"/>
      <c r="W29" s="7"/>
      <c r="X29" s="7"/>
      <c r="Y29" s="7"/>
      <c r="Z29" s="7"/>
      <c r="AA29" s="7"/>
      <c r="AB29" s="7"/>
      <c r="AC29" s="7"/>
      <c r="AD29" s="7"/>
      <c r="AE29" s="7"/>
      <c r="AF29" s="7"/>
      <c r="AG29" s="7"/>
      <c r="AH29" s="7"/>
    </row>
    <row r="30" spans="1:34" x14ac:dyDescent="0.25">
      <c r="A30" s="75" t="s">
        <v>55</v>
      </c>
      <c r="B30" s="76"/>
      <c r="C30" s="76"/>
      <c r="D30" s="62" t="s">
        <v>4</v>
      </c>
      <c r="E30" s="62"/>
      <c r="F30" s="62"/>
      <c r="G30" s="62"/>
      <c r="H30" s="63"/>
      <c r="I30" s="53"/>
      <c r="J30" s="60"/>
      <c r="K30" s="57"/>
      <c r="L30" s="61"/>
      <c r="M30" s="7"/>
      <c r="N30" s="7"/>
      <c r="O30" s="7"/>
      <c r="P30" s="7"/>
      <c r="Q30" s="7"/>
      <c r="R30" s="7"/>
      <c r="S30" s="7"/>
      <c r="T30" s="7"/>
      <c r="U30" s="7"/>
      <c r="V30" s="7"/>
      <c r="W30" s="7"/>
      <c r="X30" s="7"/>
      <c r="Y30" s="7"/>
      <c r="Z30" s="7"/>
      <c r="AA30" s="7"/>
      <c r="AB30" s="7"/>
      <c r="AC30" s="7"/>
      <c r="AD30" s="7"/>
      <c r="AE30" s="7"/>
      <c r="AF30" s="7"/>
      <c r="AG30" s="7"/>
      <c r="AH30" s="7"/>
    </row>
    <row r="31" spans="1:34" x14ac:dyDescent="0.25">
      <c r="A31" s="75" t="s">
        <v>56</v>
      </c>
      <c r="B31" s="76"/>
      <c r="C31" s="76"/>
      <c r="D31" s="79" t="s">
        <v>57</v>
      </c>
      <c r="E31" s="79"/>
      <c r="F31" s="79"/>
      <c r="G31" s="79"/>
      <c r="H31" s="80"/>
      <c r="I31" s="53"/>
      <c r="J31" s="64">
        <f>J28/J25</f>
        <v>0.14566241446430908</v>
      </c>
      <c r="K31" s="53"/>
      <c r="L31" s="53"/>
      <c r="M31" s="7"/>
      <c r="N31" s="7"/>
      <c r="O31" s="7"/>
      <c r="P31" s="7"/>
      <c r="Q31" s="65"/>
      <c r="R31" s="7"/>
      <c r="S31" s="7"/>
      <c r="T31" s="7"/>
      <c r="U31" s="7"/>
      <c r="V31" s="7"/>
      <c r="W31" s="7"/>
      <c r="X31" s="7"/>
      <c r="Y31" s="7"/>
      <c r="Z31" s="7"/>
      <c r="AA31" s="7"/>
      <c r="AB31" s="7"/>
      <c r="AC31" s="7"/>
      <c r="AD31" s="7"/>
      <c r="AE31" s="7"/>
      <c r="AF31" s="7"/>
      <c r="AG31" s="7"/>
      <c r="AH31" s="7"/>
    </row>
    <row r="32" spans="1:34" x14ac:dyDescent="0.25">
      <c r="A32" s="75" t="s">
        <v>58</v>
      </c>
      <c r="B32" s="76"/>
      <c r="C32" s="76"/>
      <c r="D32" s="79" t="s">
        <v>6</v>
      </c>
      <c r="E32" s="79"/>
      <c r="F32" s="79"/>
      <c r="G32" s="79"/>
      <c r="H32" s="80"/>
      <c r="I32" s="8"/>
      <c r="J32" s="8"/>
      <c r="K32" s="66"/>
      <c r="L32" s="66"/>
      <c r="M32" s="7"/>
      <c r="N32" s="7"/>
      <c r="O32" s="7"/>
      <c r="P32" s="7"/>
      <c r="Q32" s="7"/>
      <c r="R32" s="7"/>
      <c r="S32" s="7"/>
      <c r="T32" s="7"/>
      <c r="U32" s="7"/>
      <c r="V32" s="7"/>
      <c r="W32" s="7"/>
      <c r="X32" s="7"/>
      <c r="Y32" s="7"/>
      <c r="Z32" s="7"/>
      <c r="AA32" s="7"/>
      <c r="AB32" s="7"/>
      <c r="AC32" s="7"/>
      <c r="AD32" s="7"/>
      <c r="AE32" s="7"/>
      <c r="AF32" s="7"/>
      <c r="AG32" s="7"/>
      <c r="AH32" s="7"/>
    </row>
    <row r="33" spans="1:34" x14ac:dyDescent="0.25">
      <c r="A33" s="75" t="s">
        <v>59</v>
      </c>
      <c r="B33" s="76"/>
      <c r="C33" s="76"/>
      <c r="D33" s="79" t="s">
        <v>60</v>
      </c>
      <c r="E33" s="79"/>
      <c r="F33" s="79"/>
      <c r="G33" s="79"/>
      <c r="H33" s="80"/>
      <c r="I33" s="8"/>
      <c r="J33" s="8"/>
      <c r="K33" s="53"/>
      <c r="L33" s="53"/>
      <c r="M33" s="7"/>
      <c r="N33" s="7"/>
      <c r="O33" s="7"/>
      <c r="P33" s="7"/>
      <c r="Q33" s="7"/>
      <c r="R33" s="7"/>
      <c r="S33" s="7"/>
      <c r="T33" s="7"/>
      <c r="U33" s="7"/>
      <c r="V33" s="7"/>
      <c r="W33" s="7"/>
      <c r="X33" s="7"/>
      <c r="Y33" s="7"/>
      <c r="Z33" s="7"/>
      <c r="AA33" s="7"/>
      <c r="AB33" s="7"/>
      <c r="AC33" s="7"/>
      <c r="AD33" s="7"/>
      <c r="AE33" s="7"/>
      <c r="AF33" s="7"/>
      <c r="AG33" s="7"/>
      <c r="AH33" s="7"/>
    </row>
    <row r="34" spans="1:34" x14ac:dyDescent="0.25">
      <c r="A34" s="75" t="s">
        <v>61</v>
      </c>
      <c r="B34" s="76"/>
      <c r="C34" s="76"/>
      <c r="D34" s="79" t="s">
        <v>60</v>
      </c>
      <c r="E34" s="79"/>
      <c r="F34" s="79"/>
      <c r="G34" s="79"/>
      <c r="H34" s="80"/>
      <c r="I34" s="8"/>
      <c r="J34" s="8"/>
      <c r="K34" s="53"/>
      <c r="L34" s="53"/>
      <c r="M34" s="7"/>
      <c r="N34" s="56"/>
      <c r="O34" s="67"/>
      <c r="P34" s="67"/>
      <c r="Q34" s="67"/>
      <c r="R34" s="67"/>
      <c r="S34" s="67"/>
      <c r="T34" s="67"/>
      <c r="U34" s="67"/>
      <c r="V34" s="67"/>
      <c r="W34" s="7"/>
      <c r="X34" s="7"/>
      <c r="Y34" s="7"/>
      <c r="Z34" s="7"/>
      <c r="AA34" s="7"/>
      <c r="AB34" s="7"/>
      <c r="AC34" s="7"/>
      <c r="AD34" s="7"/>
      <c r="AE34" s="7"/>
      <c r="AF34" s="7"/>
      <c r="AG34" s="7"/>
      <c r="AH34" s="7"/>
    </row>
    <row r="35" spans="1:34" x14ac:dyDescent="0.25">
      <c r="A35" s="75" t="s">
        <v>62</v>
      </c>
      <c r="B35" s="76"/>
      <c r="C35" s="76"/>
      <c r="D35" s="79" t="s">
        <v>63</v>
      </c>
      <c r="E35" s="79"/>
      <c r="F35" s="79"/>
      <c r="G35" s="79"/>
      <c r="H35" s="80"/>
      <c r="I35" s="53"/>
      <c r="J35" s="53"/>
      <c r="K35" s="53"/>
      <c r="L35" s="53"/>
      <c r="M35" s="7"/>
      <c r="N35" s="67"/>
      <c r="O35" s="67"/>
      <c r="P35" s="67"/>
      <c r="Q35" s="67"/>
      <c r="R35" s="67"/>
      <c r="S35" s="67"/>
      <c r="T35" s="67"/>
      <c r="U35" s="67"/>
      <c r="V35" s="67"/>
      <c r="W35" s="7"/>
      <c r="X35" s="7"/>
      <c r="Y35" s="7"/>
      <c r="Z35" s="7"/>
      <c r="AA35" s="7"/>
      <c r="AB35" s="7"/>
      <c r="AC35" s="7"/>
      <c r="AD35" s="7"/>
      <c r="AE35" s="7"/>
      <c r="AF35" s="7"/>
      <c r="AG35" s="7"/>
      <c r="AH35" s="7"/>
    </row>
    <row r="36" spans="1:34" x14ac:dyDescent="0.25">
      <c r="A36" s="75" t="s">
        <v>64</v>
      </c>
      <c r="B36" s="76"/>
      <c r="C36" s="76"/>
      <c r="D36" s="79" t="s">
        <v>65</v>
      </c>
      <c r="E36" s="79"/>
      <c r="F36" s="79"/>
      <c r="G36" s="79"/>
      <c r="H36" s="80"/>
      <c r="I36" s="53"/>
      <c r="J36" s="53"/>
      <c r="K36" s="53"/>
      <c r="L36" s="53"/>
      <c r="M36" s="7"/>
      <c r="N36" s="7"/>
      <c r="O36" s="7"/>
      <c r="P36" s="7"/>
      <c r="Q36" s="7"/>
      <c r="R36" s="7"/>
      <c r="S36" s="7"/>
      <c r="T36" s="7"/>
      <c r="U36" s="7"/>
      <c r="V36" s="7"/>
      <c r="W36" s="7"/>
      <c r="X36" s="7"/>
      <c r="Y36" s="7"/>
      <c r="Z36" s="7"/>
      <c r="AA36" s="7"/>
      <c r="AB36" s="7"/>
      <c r="AC36" s="7"/>
      <c r="AD36" s="7"/>
      <c r="AE36" s="7"/>
      <c r="AF36" s="7"/>
      <c r="AG36" s="7"/>
      <c r="AH36" s="7"/>
    </row>
    <row r="37" spans="1:34" x14ac:dyDescent="0.25">
      <c r="A37" s="75" t="s">
        <v>66</v>
      </c>
      <c r="B37" s="76"/>
      <c r="C37" s="76"/>
      <c r="D37" s="62" t="s">
        <v>67</v>
      </c>
      <c r="E37" s="62"/>
      <c r="F37" s="62"/>
      <c r="G37" s="62"/>
      <c r="H37" s="63"/>
      <c r="I37" s="53"/>
      <c r="J37" s="53"/>
      <c r="K37" s="53"/>
      <c r="L37" s="53"/>
      <c r="M37" s="7"/>
      <c r="N37" s="7"/>
      <c r="O37" s="7"/>
      <c r="P37" s="7"/>
      <c r="Q37" s="7"/>
      <c r="R37" s="7"/>
      <c r="S37" s="7"/>
      <c r="T37" s="7"/>
      <c r="U37" s="7"/>
      <c r="V37" s="7"/>
      <c r="W37" s="7"/>
      <c r="X37" s="7"/>
      <c r="Y37" s="7"/>
      <c r="Z37" s="7"/>
      <c r="AA37" s="7"/>
      <c r="AB37" s="7"/>
      <c r="AC37" s="7"/>
      <c r="AD37" s="7"/>
      <c r="AE37" s="7"/>
      <c r="AF37" s="7"/>
      <c r="AG37" s="7"/>
      <c r="AH37" s="7"/>
    </row>
    <row r="38" spans="1:34" ht="15" customHeight="1" x14ac:dyDescent="0.25">
      <c r="A38" s="75" t="s">
        <v>68</v>
      </c>
      <c r="B38" s="76"/>
      <c r="C38" s="76"/>
      <c r="D38" s="81" t="s">
        <v>69</v>
      </c>
      <c r="E38" s="81"/>
      <c r="F38" s="81"/>
      <c r="G38" s="81"/>
      <c r="H38" s="82"/>
      <c r="I38" s="53"/>
      <c r="J38" s="53"/>
      <c r="K38" s="53"/>
      <c r="L38" s="53"/>
      <c r="M38" s="7"/>
      <c r="N38" s="7"/>
      <c r="O38" s="7"/>
      <c r="P38" s="68"/>
      <c r="Q38" s="68"/>
      <c r="R38" s="7"/>
      <c r="S38" s="7"/>
      <c r="T38" s="7"/>
      <c r="U38" s="7"/>
      <c r="V38" s="7"/>
      <c r="W38" s="7"/>
      <c r="X38" s="7"/>
      <c r="Y38" s="7"/>
      <c r="Z38" s="7"/>
      <c r="AA38" s="7"/>
      <c r="AB38" s="7"/>
      <c r="AC38" s="7"/>
      <c r="AD38" s="7"/>
      <c r="AE38" s="7"/>
      <c r="AF38" s="7"/>
      <c r="AG38" s="7"/>
      <c r="AH38" s="7"/>
    </row>
    <row r="39" spans="1:34" ht="14.5" x14ac:dyDescent="0.25">
      <c r="A39" s="75" t="s">
        <v>70</v>
      </c>
      <c r="B39" s="76"/>
      <c r="C39" s="76"/>
      <c r="D39" s="79" t="s">
        <v>71</v>
      </c>
      <c r="E39" s="79"/>
      <c r="F39" s="79"/>
      <c r="G39" s="79"/>
      <c r="H39" s="80"/>
      <c r="I39" s="53"/>
      <c r="J39" s="53"/>
      <c r="K39" s="53"/>
      <c r="L39" s="53"/>
      <c r="M39" s="7"/>
      <c r="N39" s="7"/>
      <c r="O39" s="7"/>
      <c r="P39" s="69"/>
      <c r="Q39" s="69"/>
      <c r="R39" s="7"/>
      <c r="S39" s="7"/>
      <c r="T39" s="7"/>
      <c r="U39" s="7"/>
      <c r="V39" s="7"/>
      <c r="W39" s="7"/>
      <c r="X39" s="7"/>
      <c r="Y39" s="7"/>
      <c r="Z39" s="7"/>
      <c r="AA39" s="7"/>
      <c r="AB39" s="7"/>
      <c r="AC39" s="7"/>
      <c r="AD39" s="7"/>
      <c r="AE39" s="7"/>
      <c r="AF39" s="7"/>
      <c r="AG39" s="7"/>
      <c r="AH39" s="7"/>
    </row>
    <row r="40" spans="1:34" ht="12.75" customHeight="1" x14ac:dyDescent="0.25">
      <c r="A40" s="75" t="s">
        <v>72</v>
      </c>
      <c r="B40" s="76"/>
      <c r="C40" s="76"/>
      <c r="D40" s="62" t="s">
        <v>73</v>
      </c>
      <c r="E40" s="53"/>
      <c r="F40" s="53"/>
      <c r="G40" s="53"/>
      <c r="H40" s="70"/>
      <c r="I40" s="53"/>
      <c r="J40" s="53"/>
      <c r="K40" s="53"/>
      <c r="L40" s="53"/>
      <c r="M40" s="7"/>
      <c r="N40" s="7"/>
      <c r="O40" s="7"/>
      <c r="P40" s="69"/>
      <c r="Q40" s="69"/>
      <c r="R40" s="7"/>
      <c r="S40" s="7"/>
      <c r="T40" s="7"/>
      <c r="U40" s="7"/>
      <c r="V40" s="7"/>
      <c r="W40" s="7"/>
      <c r="X40" s="7"/>
      <c r="Y40" s="7"/>
      <c r="Z40" s="7"/>
      <c r="AA40" s="7"/>
      <c r="AB40" s="7"/>
      <c r="AC40" s="7"/>
      <c r="AD40" s="7"/>
      <c r="AE40" s="7"/>
      <c r="AF40" s="7"/>
      <c r="AG40" s="7"/>
      <c r="AH40" s="7"/>
    </row>
    <row r="41" spans="1:34" ht="13" x14ac:dyDescent="0.3">
      <c r="A41" s="75" t="s">
        <v>74</v>
      </c>
      <c r="B41" s="76"/>
      <c r="C41" s="76"/>
      <c r="D41" s="62" t="s">
        <v>75</v>
      </c>
      <c r="E41" s="62"/>
      <c r="F41" s="62"/>
      <c r="G41" s="62"/>
      <c r="H41" s="63"/>
      <c r="I41" s="53"/>
      <c r="J41" s="53"/>
      <c r="K41" s="53"/>
      <c r="L41" s="53"/>
      <c r="M41" s="7"/>
      <c r="N41" s="7"/>
      <c r="O41" s="7"/>
      <c r="P41" s="71"/>
      <c r="Q41" s="71"/>
      <c r="R41" s="7"/>
      <c r="S41" s="7"/>
      <c r="T41" s="7"/>
      <c r="U41" s="7"/>
      <c r="V41" s="7"/>
      <c r="W41" s="7"/>
      <c r="X41" s="7"/>
      <c r="Y41" s="7"/>
      <c r="Z41" s="7"/>
      <c r="AA41" s="7"/>
      <c r="AB41" s="7"/>
      <c r="AC41" s="7"/>
      <c r="AD41" s="7"/>
      <c r="AE41" s="7"/>
      <c r="AF41" s="7"/>
      <c r="AG41" s="7"/>
      <c r="AH41" s="7"/>
    </row>
    <row r="42" spans="1:34" x14ac:dyDescent="0.25">
      <c r="A42" s="75" t="s">
        <v>76</v>
      </c>
      <c r="B42" s="76"/>
      <c r="C42" s="76"/>
      <c r="D42" s="62" t="s">
        <v>77</v>
      </c>
      <c r="E42" s="62"/>
      <c r="F42" s="62"/>
      <c r="G42" s="62"/>
      <c r="H42" s="63"/>
      <c r="I42" s="53"/>
      <c r="J42" s="53"/>
      <c r="K42" s="53"/>
      <c r="L42" s="53"/>
      <c r="M42" s="7"/>
      <c r="N42" s="7"/>
      <c r="O42" s="7"/>
      <c r="P42" s="7"/>
      <c r="Q42" s="7"/>
      <c r="R42" s="7"/>
      <c r="S42" s="7"/>
      <c r="T42" s="7"/>
      <c r="U42" s="7"/>
      <c r="V42" s="7"/>
      <c r="W42" s="7"/>
      <c r="X42" s="7"/>
      <c r="Y42" s="7"/>
      <c r="Z42" s="7"/>
      <c r="AA42" s="7"/>
      <c r="AB42" s="7"/>
      <c r="AC42" s="7"/>
      <c r="AD42" s="7"/>
      <c r="AE42" s="7"/>
      <c r="AF42" s="7"/>
      <c r="AG42" s="7"/>
      <c r="AH42" s="7"/>
    </row>
    <row r="43" spans="1:34" x14ac:dyDescent="0.25">
      <c r="A43" s="75" t="s">
        <v>78</v>
      </c>
      <c r="B43" s="76"/>
      <c r="C43" s="76"/>
      <c r="D43" s="79" t="s">
        <v>79</v>
      </c>
      <c r="E43" s="79"/>
      <c r="F43" s="79"/>
      <c r="G43" s="79"/>
      <c r="H43" s="80"/>
      <c r="I43" s="53"/>
      <c r="J43" s="53"/>
      <c r="K43" s="53"/>
      <c r="L43" s="53"/>
      <c r="M43" s="7"/>
      <c r="N43" s="7"/>
      <c r="O43" s="7"/>
      <c r="P43" s="7"/>
      <c r="Q43" s="7"/>
      <c r="R43" s="7"/>
      <c r="S43" s="7"/>
      <c r="T43" s="7"/>
      <c r="U43" s="7"/>
      <c r="V43" s="7"/>
      <c r="W43" s="7"/>
      <c r="X43" s="7"/>
      <c r="Y43" s="7"/>
      <c r="Z43" s="7"/>
      <c r="AA43" s="7"/>
      <c r="AB43" s="7"/>
      <c r="AC43" s="7"/>
      <c r="AD43" s="7"/>
      <c r="AE43" s="7"/>
      <c r="AF43" s="7"/>
      <c r="AG43" s="7"/>
      <c r="AH43" s="7"/>
    </row>
    <row r="44" spans="1:34" x14ac:dyDescent="0.25">
      <c r="A44" s="75" t="s">
        <v>80</v>
      </c>
      <c r="B44" s="76"/>
      <c r="C44" s="76"/>
      <c r="D44" s="79" t="s">
        <v>81</v>
      </c>
      <c r="E44" s="79"/>
      <c r="F44" s="79"/>
      <c r="G44" s="79"/>
      <c r="H44" s="80"/>
      <c r="I44" s="53"/>
      <c r="J44" s="53"/>
      <c r="K44" s="53"/>
      <c r="L44" s="53"/>
      <c r="M44" s="7"/>
      <c r="N44" s="7"/>
      <c r="O44" s="7"/>
      <c r="P44" s="7"/>
      <c r="Q44" s="7"/>
      <c r="R44" s="7"/>
      <c r="S44" s="7"/>
      <c r="T44" s="7"/>
      <c r="U44" s="7"/>
      <c r="V44" s="7"/>
      <c r="W44" s="7"/>
      <c r="X44" s="7"/>
      <c r="Y44" s="7"/>
      <c r="Z44" s="7"/>
      <c r="AA44" s="7"/>
      <c r="AB44" s="7"/>
      <c r="AC44" s="7"/>
      <c r="AD44" s="7"/>
      <c r="AE44" s="7"/>
      <c r="AF44" s="7"/>
      <c r="AG44" s="7"/>
      <c r="AH44" s="7"/>
    </row>
    <row r="45" spans="1:34" x14ac:dyDescent="0.25">
      <c r="A45" s="75" t="s">
        <v>82</v>
      </c>
      <c r="B45" s="76"/>
      <c r="C45" s="76"/>
      <c r="D45" s="77" t="s">
        <v>83</v>
      </c>
      <c r="E45" s="77"/>
      <c r="F45" s="77"/>
      <c r="G45" s="77"/>
      <c r="H45" s="78"/>
      <c r="I45" s="53"/>
      <c r="J45" s="53"/>
      <c r="K45" s="53"/>
      <c r="L45" s="53"/>
      <c r="M45" s="7"/>
      <c r="N45" s="7"/>
      <c r="O45" s="7"/>
      <c r="P45" s="7"/>
      <c r="Q45" s="7"/>
      <c r="R45" s="7"/>
      <c r="S45" s="7"/>
      <c r="T45" s="7"/>
      <c r="U45" s="7"/>
      <c r="V45" s="7"/>
      <c r="W45" s="7"/>
      <c r="X45" s="7"/>
      <c r="Y45" s="7"/>
      <c r="Z45" s="7"/>
      <c r="AA45" s="7"/>
      <c r="AB45" s="7"/>
      <c r="AC45" s="7"/>
      <c r="AD45" s="7"/>
      <c r="AE45" s="7"/>
      <c r="AF45" s="7"/>
      <c r="AG45" s="7"/>
      <c r="AH45" s="7"/>
    </row>
    <row r="46" spans="1:34" x14ac:dyDescent="0.25">
      <c r="A46" s="72"/>
      <c r="B46" s="72"/>
      <c r="C46" s="53"/>
      <c r="D46" s="53"/>
      <c r="E46" s="53"/>
      <c r="F46" s="53"/>
      <c r="G46" s="53"/>
      <c r="H46" s="53"/>
      <c r="I46" s="53"/>
      <c r="J46" s="53"/>
      <c r="K46" s="53"/>
      <c r="L46" s="53"/>
      <c r="M46" s="7"/>
      <c r="N46" s="7"/>
      <c r="O46" s="7"/>
      <c r="P46" s="7"/>
      <c r="Q46" s="7"/>
      <c r="R46" s="7"/>
      <c r="S46" s="7"/>
      <c r="T46" s="7"/>
      <c r="U46" s="7"/>
      <c r="V46" s="7"/>
      <c r="W46" s="7"/>
      <c r="X46" s="7"/>
      <c r="Y46" s="7"/>
      <c r="Z46" s="7"/>
      <c r="AA46" s="7"/>
      <c r="AB46" s="7"/>
      <c r="AC46" s="7"/>
      <c r="AD46" s="7"/>
      <c r="AE46" s="7"/>
      <c r="AF46" s="7"/>
      <c r="AG46" s="7"/>
      <c r="AH46" s="7"/>
    </row>
    <row r="47" spans="1:34" ht="12.75" customHeight="1" x14ac:dyDescent="0.25">
      <c r="A47" s="72"/>
      <c r="B47" s="72"/>
      <c r="C47" s="53"/>
      <c r="D47" s="53"/>
      <c r="E47" s="53"/>
      <c r="F47" s="53"/>
      <c r="G47" s="53"/>
      <c r="H47" s="53"/>
      <c r="I47" s="53"/>
      <c r="J47" s="53"/>
      <c r="K47" s="53"/>
      <c r="L47" s="53"/>
      <c r="M47" s="7"/>
      <c r="N47" s="7"/>
      <c r="O47" s="7"/>
      <c r="P47" s="7"/>
      <c r="Q47" s="7"/>
      <c r="R47" s="7"/>
      <c r="S47" s="7"/>
      <c r="T47" s="7"/>
      <c r="U47" s="7"/>
      <c r="V47" s="7"/>
      <c r="W47" s="7"/>
      <c r="X47" s="7"/>
      <c r="Y47" s="7"/>
      <c r="Z47" s="7"/>
      <c r="AA47" s="7"/>
      <c r="AB47" s="7"/>
      <c r="AC47" s="7"/>
      <c r="AD47" s="7"/>
      <c r="AE47" s="7"/>
      <c r="AF47" s="7"/>
      <c r="AG47" s="7"/>
      <c r="AH47" s="7"/>
    </row>
    <row r="48" spans="1:34" ht="12.75" customHeight="1" x14ac:dyDescent="0.25">
      <c r="A48" s="72"/>
      <c r="B48" s="72"/>
      <c r="C48" s="53"/>
      <c r="D48" s="53"/>
      <c r="E48" s="53"/>
      <c r="F48" s="53"/>
      <c r="G48" s="53"/>
      <c r="H48" s="53"/>
      <c r="I48" s="53"/>
      <c r="J48" s="53"/>
      <c r="K48" s="53"/>
      <c r="L48" s="53"/>
      <c r="M48" s="7"/>
      <c r="N48" s="7"/>
      <c r="O48" s="7"/>
      <c r="P48" s="7"/>
      <c r="Q48" s="7"/>
      <c r="R48" s="7"/>
      <c r="S48" s="7"/>
      <c r="T48" s="7"/>
      <c r="U48" s="7"/>
      <c r="V48" s="7"/>
      <c r="W48" s="7"/>
      <c r="X48" s="7"/>
      <c r="Y48" s="7"/>
      <c r="Z48" s="7"/>
      <c r="AA48" s="7"/>
      <c r="AB48" s="7"/>
      <c r="AC48" s="7"/>
      <c r="AD48" s="7"/>
      <c r="AE48" s="7"/>
      <c r="AF48" s="7"/>
      <c r="AG48" s="7"/>
      <c r="AH48" s="7"/>
    </row>
    <row r="49" spans="1:34" ht="12.75" customHeight="1" x14ac:dyDescent="0.25">
      <c r="A49" s="72"/>
      <c r="B49" s="72"/>
      <c r="C49" s="53"/>
      <c r="D49" s="53"/>
      <c r="E49" s="53"/>
      <c r="F49" s="53"/>
      <c r="G49" s="53"/>
      <c r="H49" s="53"/>
      <c r="I49" s="53"/>
      <c r="J49" s="53"/>
      <c r="K49" s="53"/>
      <c r="L49" s="53"/>
      <c r="M49" s="7"/>
      <c r="N49" s="7"/>
      <c r="O49" s="7"/>
      <c r="P49" s="7"/>
      <c r="Q49" s="7"/>
      <c r="R49" s="7"/>
      <c r="S49" s="7"/>
      <c r="T49" s="7"/>
      <c r="U49" s="7"/>
      <c r="V49" s="7"/>
      <c r="W49" s="7"/>
      <c r="X49" s="7"/>
      <c r="Y49" s="7"/>
      <c r="Z49" s="7"/>
      <c r="AA49" s="7"/>
      <c r="AB49" s="7"/>
      <c r="AC49" s="7"/>
      <c r="AD49" s="7"/>
      <c r="AE49" s="7"/>
      <c r="AF49" s="7"/>
      <c r="AG49" s="7"/>
      <c r="AH49" s="7"/>
    </row>
    <row r="50" spans="1:34" ht="12.75" customHeight="1" x14ac:dyDescent="0.25">
      <c r="A50" s="72"/>
      <c r="B50" s="72"/>
      <c r="C50" s="53"/>
      <c r="D50" s="53"/>
      <c r="E50" s="53"/>
      <c r="F50" s="53"/>
      <c r="G50" s="53"/>
      <c r="H50" s="53"/>
      <c r="I50" s="53"/>
      <c r="J50" s="53"/>
      <c r="K50" s="53"/>
      <c r="L50" s="53"/>
      <c r="M50" s="7"/>
      <c r="N50" s="7"/>
      <c r="O50" s="7"/>
      <c r="P50" s="7"/>
      <c r="Q50" s="7"/>
      <c r="R50" s="7"/>
      <c r="S50" s="7"/>
      <c r="T50" s="7"/>
      <c r="U50" s="7"/>
      <c r="V50" s="7"/>
      <c r="W50" s="7"/>
      <c r="X50" s="7"/>
      <c r="Y50" s="7"/>
      <c r="Z50" s="7"/>
      <c r="AA50" s="7"/>
      <c r="AB50" s="7"/>
      <c r="AC50" s="7"/>
      <c r="AD50" s="7"/>
      <c r="AE50" s="7"/>
      <c r="AF50" s="7"/>
      <c r="AG50" s="7"/>
      <c r="AH50" s="7"/>
    </row>
    <row r="51" spans="1:34" ht="12.75" customHeight="1" x14ac:dyDescent="0.25">
      <c r="A51" s="72"/>
      <c r="B51" s="72"/>
      <c r="C51" s="53"/>
      <c r="D51" s="53"/>
      <c r="E51" s="53"/>
      <c r="F51" s="53"/>
      <c r="G51" s="53"/>
      <c r="H51" s="53"/>
      <c r="I51" s="53"/>
      <c r="J51" s="53"/>
      <c r="K51" s="53"/>
      <c r="L51" s="53"/>
      <c r="M51" s="7"/>
      <c r="N51" s="7"/>
      <c r="O51" s="7"/>
      <c r="P51" s="7"/>
      <c r="Q51" s="7"/>
      <c r="R51" s="7"/>
      <c r="S51" s="7"/>
      <c r="T51" s="7"/>
      <c r="U51" s="7"/>
      <c r="V51" s="7"/>
      <c r="W51" s="7"/>
      <c r="X51" s="7"/>
      <c r="Y51" s="7"/>
      <c r="Z51" s="7"/>
      <c r="AA51" s="7"/>
      <c r="AB51" s="7"/>
      <c r="AC51" s="7"/>
      <c r="AD51" s="7"/>
      <c r="AE51" s="7"/>
      <c r="AF51" s="7"/>
      <c r="AG51" s="7"/>
      <c r="AH51" s="7"/>
    </row>
    <row r="52" spans="1:34" x14ac:dyDescent="0.25">
      <c r="A52" s="72"/>
      <c r="B52" s="72"/>
      <c r="C52" s="53"/>
      <c r="D52" s="53"/>
      <c r="E52" s="53"/>
      <c r="F52" s="53"/>
      <c r="G52" s="53"/>
      <c r="H52" s="53"/>
      <c r="I52" s="53"/>
      <c r="J52" s="53"/>
      <c r="K52" s="53"/>
      <c r="L52" s="53"/>
      <c r="M52" s="7"/>
      <c r="N52" s="7"/>
      <c r="O52" s="7"/>
      <c r="P52" s="7"/>
      <c r="Q52" s="7"/>
      <c r="R52" s="7"/>
      <c r="S52" s="7"/>
      <c r="T52" s="7"/>
      <c r="U52" s="7"/>
      <c r="V52" s="7"/>
      <c r="W52" s="7"/>
      <c r="X52" s="7"/>
      <c r="Y52" s="7"/>
      <c r="Z52" s="7"/>
      <c r="AA52" s="7"/>
      <c r="AB52" s="7"/>
      <c r="AC52" s="7"/>
      <c r="AD52" s="7"/>
      <c r="AE52" s="7"/>
      <c r="AF52" s="7"/>
      <c r="AG52" s="7"/>
      <c r="AH52" s="7"/>
    </row>
    <row r="53" spans="1:34" x14ac:dyDescent="0.25">
      <c r="A53" s="52"/>
      <c r="B53" s="52"/>
      <c r="C53" s="53"/>
      <c r="D53" s="53"/>
      <c r="E53" s="53"/>
      <c r="F53" s="53"/>
      <c r="G53" s="53"/>
      <c r="H53" s="53"/>
      <c r="I53" s="53"/>
      <c r="J53" s="53"/>
      <c r="K53" s="53"/>
      <c r="L53" s="53"/>
      <c r="M53" s="7"/>
      <c r="N53" s="7"/>
      <c r="O53" s="7"/>
      <c r="P53" s="7"/>
      <c r="Q53" s="7"/>
      <c r="R53" s="7"/>
      <c r="S53" s="7"/>
      <c r="T53" s="7"/>
      <c r="U53" s="7"/>
      <c r="V53" s="7"/>
      <c r="W53" s="7"/>
      <c r="X53" s="7"/>
      <c r="Y53" s="7"/>
      <c r="Z53" s="7"/>
      <c r="AA53" s="7"/>
      <c r="AB53" s="7"/>
      <c r="AC53" s="7"/>
      <c r="AD53" s="7"/>
      <c r="AE53" s="7"/>
      <c r="AF53" s="7"/>
      <c r="AG53" s="7"/>
      <c r="AH53" s="7"/>
    </row>
    <row r="54" spans="1:34" x14ac:dyDescent="0.25">
      <c r="A54" s="52"/>
      <c r="B54" s="52"/>
      <c r="C54" s="53"/>
      <c r="D54" s="53"/>
      <c r="E54" s="53"/>
      <c r="F54" s="53"/>
      <c r="G54" s="53"/>
      <c r="H54" s="53"/>
      <c r="I54" s="53"/>
      <c r="J54" s="53"/>
      <c r="K54" s="53"/>
      <c r="L54" s="53"/>
      <c r="M54" s="7"/>
      <c r="N54" s="7"/>
      <c r="O54" s="7"/>
      <c r="P54" s="7"/>
      <c r="Q54" s="7"/>
      <c r="R54" s="7"/>
      <c r="S54" s="7"/>
      <c r="T54" s="7"/>
      <c r="U54" s="7"/>
      <c r="V54" s="7"/>
      <c r="W54" s="7"/>
      <c r="X54" s="7"/>
      <c r="Y54" s="7"/>
      <c r="Z54" s="7"/>
      <c r="AA54" s="7"/>
      <c r="AB54" s="7"/>
      <c r="AC54" s="7"/>
      <c r="AD54" s="7"/>
      <c r="AE54" s="7"/>
      <c r="AF54" s="7"/>
      <c r="AG54" s="7"/>
      <c r="AH54" s="7"/>
    </row>
    <row r="55" spans="1:34" x14ac:dyDescent="0.25">
      <c r="A55" s="52"/>
      <c r="B55" s="52"/>
      <c r="C55" s="53"/>
      <c r="D55" s="53"/>
      <c r="E55" s="53"/>
      <c r="F55" s="53"/>
      <c r="G55" s="53"/>
      <c r="H55" s="53"/>
      <c r="I55" s="53"/>
      <c r="J55" s="53"/>
      <c r="K55" s="53"/>
      <c r="L55" s="53"/>
      <c r="M55" s="7"/>
      <c r="N55" s="7"/>
      <c r="O55" s="7"/>
      <c r="P55" s="7"/>
      <c r="Q55" s="7"/>
      <c r="R55" s="7"/>
      <c r="S55" s="7"/>
      <c r="T55" s="7"/>
      <c r="U55" s="7"/>
      <c r="V55" s="7"/>
      <c r="W55" s="7"/>
      <c r="X55" s="7"/>
      <c r="Y55" s="7"/>
      <c r="Z55" s="7"/>
      <c r="AA55" s="7"/>
      <c r="AB55" s="7"/>
      <c r="AC55" s="7"/>
      <c r="AD55" s="7"/>
      <c r="AE55" s="7"/>
      <c r="AF55" s="7"/>
      <c r="AG55" s="7"/>
      <c r="AH55" s="7"/>
    </row>
    <row r="56" spans="1:34" x14ac:dyDescent="0.25">
      <c r="A56" s="52"/>
      <c r="B56" s="52"/>
      <c r="C56" s="53"/>
      <c r="D56" s="53"/>
      <c r="E56" s="53"/>
      <c r="F56" s="53"/>
      <c r="G56" s="53"/>
      <c r="H56" s="53"/>
      <c r="I56" s="53"/>
      <c r="J56" s="53"/>
      <c r="K56" s="53"/>
      <c r="L56" s="53"/>
      <c r="M56" s="7"/>
      <c r="N56" s="7"/>
      <c r="O56" s="7"/>
      <c r="P56" s="7"/>
      <c r="Q56" s="7"/>
      <c r="R56" s="7"/>
      <c r="S56" s="7"/>
      <c r="T56" s="7"/>
      <c r="U56" s="7"/>
      <c r="V56" s="7"/>
      <c r="W56" s="7"/>
      <c r="X56" s="7"/>
      <c r="Y56" s="7"/>
      <c r="Z56" s="7"/>
      <c r="AA56" s="7"/>
      <c r="AB56" s="7"/>
      <c r="AC56" s="7"/>
      <c r="AD56" s="7"/>
      <c r="AE56" s="7"/>
      <c r="AF56" s="7"/>
      <c r="AG56" s="7"/>
      <c r="AH56" s="7"/>
    </row>
    <row r="57" spans="1:34" x14ac:dyDescent="0.25">
      <c r="A57" s="52"/>
      <c r="B57" s="52"/>
      <c r="C57" s="53"/>
      <c r="D57" s="53"/>
      <c r="E57" s="53"/>
      <c r="F57" s="53"/>
      <c r="G57" s="53"/>
      <c r="H57" s="53"/>
      <c r="I57" s="53"/>
      <c r="J57" s="53"/>
      <c r="K57" s="53"/>
      <c r="L57" s="53"/>
      <c r="M57" s="7"/>
      <c r="N57" s="7"/>
      <c r="O57" s="7"/>
      <c r="P57" s="7"/>
      <c r="Q57" s="7"/>
      <c r="R57" s="7"/>
      <c r="S57" s="7"/>
      <c r="T57" s="7"/>
      <c r="U57" s="7"/>
      <c r="V57" s="7"/>
      <c r="W57" s="7"/>
      <c r="X57" s="7"/>
      <c r="Y57" s="7"/>
      <c r="Z57" s="7"/>
      <c r="AA57" s="7"/>
      <c r="AB57" s="7"/>
      <c r="AC57" s="7"/>
      <c r="AD57" s="7"/>
      <c r="AE57" s="7"/>
      <c r="AF57" s="7"/>
      <c r="AG57" s="7"/>
      <c r="AH57" s="7"/>
    </row>
    <row r="58" spans="1:34" x14ac:dyDescent="0.25">
      <c r="A58" s="52"/>
      <c r="B58" s="52"/>
      <c r="C58" s="53"/>
      <c r="D58" s="53"/>
      <c r="E58" s="53"/>
      <c r="F58" s="53"/>
      <c r="G58" s="53"/>
      <c r="H58" s="53"/>
      <c r="I58" s="53"/>
      <c r="J58" s="53"/>
      <c r="K58" s="53"/>
      <c r="L58" s="53"/>
      <c r="M58" s="7"/>
      <c r="N58" s="7"/>
      <c r="O58" s="7"/>
      <c r="P58" s="7"/>
      <c r="Q58" s="7"/>
      <c r="R58" s="7"/>
      <c r="S58" s="7"/>
      <c r="T58" s="7"/>
      <c r="U58" s="7"/>
      <c r="V58" s="7"/>
      <c r="W58" s="7"/>
      <c r="X58" s="7"/>
      <c r="Y58" s="7"/>
      <c r="Z58" s="7"/>
      <c r="AA58" s="7"/>
      <c r="AB58" s="7"/>
      <c r="AC58" s="7"/>
      <c r="AD58" s="7"/>
      <c r="AE58" s="7"/>
      <c r="AF58" s="7"/>
      <c r="AG58" s="7"/>
      <c r="AH58" s="7"/>
    </row>
    <row r="59" spans="1:34" x14ac:dyDescent="0.25">
      <c r="A59" s="52"/>
      <c r="B59" s="52"/>
      <c r="C59" s="53"/>
      <c r="D59" s="53"/>
      <c r="E59" s="53"/>
      <c r="F59" s="53"/>
      <c r="G59" s="53"/>
      <c r="H59" s="53"/>
      <c r="I59" s="53"/>
      <c r="J59" s="53"/>
      <c r="K59" s="53"/>
      <c r="L59" s="53"/>
      <c r="M59" s="7"/>
      <c r="N59" s="7"/>
      <c r="O59" s="7"/>
      <c r="P59" s="7"/>
      <c r="Q59" s="7"/>
      <c r="R59" s="7"/>
      <c r="S59" s="7"/>
      <c r="T59" s="7"/>
      <c r="U59" s="7"/>
      <c r="V59" s="7"/>
      <c r="W59" s="7"/>
      <c r="X59" s="7"/>
      <c r="Y59" s="7"/>
      <c r="Z59" s="7"/>
      <c r="AA59" s="7"/>
      <c r="AB59" s="7"/>
      <c r="AC59" s="7"/>
      <c r="AD59" s="7"/>
      <c r="AE59" s="7"/>
      <c r="AF59" s="7"/>
      <c r="AG59" s="7"/>
      <c r="AH59" s="7"/>
    </row>
    <row r="60" spans="1:34" x14ac:dyDescent="0.25">
      <c r="A60" s="52"/>
      <c r="B60" s="52"/>
      <c r="C60" s="53"/>
      <c r="D60" s="53"/>
      <c r="E60" s="53"/>
      <c r="F60" s="53"/>
      <c r="G60" s="53"/>
      <c r="H60" s="53"/>
      <c r="I60" s="53"/>
      <c r="J60" s="53"/>
      <c r="K60" s="53"/>
      <c r="L60" s="53"/>
      <c r="M60" s="7"/>
      <c r="N60" s="7"/>
      <c r="O60" s="7"/>
      <c r="P60" s="7"/>
      <c r="Q60" s="7"/>
      <c r="R60" s="7"/>
      <c r="S60" s="7"/>
      <c r="T60" s="7"/>
      <c r="U60" s="7"/>
      <c r="V60" s="7"/>
      <c r="W60" s="7"/>
      <c r="X60" s="7"/>
      <c r="Y60" s="7"/>
      <c r="Z60" s="7"/>
      <c r="AA60" s="7"/>
      <c r="AB60" s="7"/>
      <c r="AC60" s="7"/>
      <c r="AD60" s="7"/>
      <c r="AE60" s="7"/>
      <c r="AF60" s="7"/>
      <c r="AG60" s="7"/>
      <c r="AH60" s="7"/>
    </row>
    <row r="61" spans="1:34" x14ac:dyDescent="0.25">
      <c r="A61" s="52"/>
      <c r="B61" s="52"/>
      <c r="C61" s="53"/>
      <c r="D61" s="53"/>
      <c r="E61" s="53"/>
      <c r="F61" s="53"/>
      <c r="G61" s="53"/>
      <c r="H61" s="53"/>
      <c r="I61" s="53"/>
      <c r="J61" s="53"/>
      <c r="K61" s="53"/>
      <c r="L61" s="53"/>
      <c r="M61" s="7"/>
      <c r="N61" s="7"/>
      <c r="O61" s="7"/>
      <c r="P61" s="7"/>
      <c r="Q61" s="7"/>
      <c r="R61" s="7"/>
      <c r="S61" s="7"/>
      <c r="T61" s="7"/>
      <c r="U61" s="7"/>
      <c r="V61" s="7"/>
      <c r="W61" s="7"/>
      <c r="X61" s="7"/>
      <c r="Y61" s="7"/>
      <c r="Z61" s="7"/>
      <c r="AA61" s="7"/>
      <c r="AB61" s="7"/>
      <c r="AC61" s="7"/>
      <c r="AD61" s="7"/>
      <c r="AE61" s="7"/>
      <c r="AF61" s="7"/>
      <c r="AG61" s="7"/>
      <c r="AH61" s="7"/>
    </row>
    <row r="62" spans="1:34" x14ac:dyDescent="0.25">
      <c r="A62" s="52"/>
      <c r="B62" s="52"/>
      <c r="C62" s="53"/>
      <c r="D62" s="53"/>
      <c r="E62" s="53"/>
      <c r="F62" s="53"/>
      <c r="G62" s="53"/>
      <c r="H62" s="53"/>
      <c r="I62" s="53"/>
      <c r="J62" s="53"/>
      <c r="K62" s="53"/>
      <c r="L62" s="53"/>
      <c r="M62" s="7"/>
      <c r="N62" s="7"/>
      <c r="O62" s="7"/>
      <c r="P62" s="7"/>
      <c r="Q62" s="7"/>
      <c r="R62" s="7"/>
      <c r="S62" s="7"/>
      <c r="T62" s="7"/>
      <c r="U62" s="7"/>
      <c r="V62" s="7"/>
      <c r="W62" s="7"/>
      <c r="X62" s="7"/>
      <c r="Y62" s="7"/>
      <c r="Z62" s="7"/>
      <c r="AA62" s="7"/>
      <c r="AB62" s="7"/>
      <c r="AC62" s="7"/>
      <c r="AD62" s="7"/>
      <c r="AE62" s="7"/>
      <c r="AF62" s="7"/>
      <c r="AG62" s="7"/>
      <c r="AH62" s="7"/>
    </row>
    <row r="63" spans="1:34" x14ac:dyDescent="0.25">
      <c r="A63" s="52"/>
      <c r="B63" s="52"/>
      <c r="C63" s="53"/>
      <c r="D63" s="53"/>
      <c r="E63" s="53"/>
      <c r="F63" s="53"/>
      <c r="G63" s="53"/>
      <c r="H63" s="53"/>
      <c r="I63" s="53"/>
      <c r="J63" s="53"/>
      <c r="K63" s="53"/>
      <c r="L63" s="53"/>
      <c r="M63" s="7"/>
      <c r="N63" s="7"/>
      <c r="O63" s="7"/>
      <c r="P63" s="7"/>
      <c r="Q63" s="7"/>
      <c r="R63" s="7"/>
      <c r="S63" s="7"/>
      <c r="T63" s="7"/>
      <c r="U63" s="7"/>
      <c r="V63" s="7"/>
      <c r="W63" s="7"/>
      <c r="X63" s="7"/>
      <c r="Y63" s="7"/>
      <c r="Z63" s="7"/>
      <c r="AA63" s="7"/>
      <c r="AB63" s="7"/>
      <c r="AC63" s="7"/>
      <c r="AD63" s="7"/>
      <c r="AE63" s="7"/>
      <c r="AF63" s="7"/>
      <c r="AG63" s="7"/>
      <c r="AH63" s="7"/>
    </row>
    <row r="64" spans="1:34" x14ac:dyDescent="0.25">
      <c r="A64" s="52"/>
      <c r="B64" s="52"/>
      <c r="C64" s="53"/>
      <c r="D64" s="53"/>
      <c r="E64" s="53"/>
      <c r="F64" s="53"/>
      <c r="G64" s="53"/>
      <c r="H64" s="53"/>
      <c r="I64" s="53"/>
      <c r="J64" s="53"/>
      <c r="K64" s="53"/>
      <c r="L64" s="53"/>
      <c r="M64" s="7"/>
      <c r="N64" s="7"/>
      <c r="O64" s="7"/>
      <c r="P64" s="7"/>
      <c r="Q64" s="7"/>
      <c r="R64" s="7"/>
      <c r="S64" s="7"/>
      <c r="T64" s="7"/>
      <c r="U64" s="7"/>
      <c r="V64" s="7"/>
      <c r="W64" s="7"/>
      <c r="X64" s="7"/>
      <c r="Y64" s="7"/>
      <c r="Z64" s="7"/>
      <c r="AA64" s="7"/>
      <c r="AB64" s="7"/>
      <c r="AC64" s="7"/>
      <c r="AD64" s="7"/>
      <c r="AE64" s="7"/>
      <c r="AF64" s="7"/>
      <c r="AG64" s="7"/>
      <c r="AH64" s="7"/>
    </row>
    <row r="65" spans="1:34" x14ac:dyDescent="0.25">
      <c r="A65" s="52"/>
      <c r="B65" s="52"/>
      <c r="C65" s="53"/>
      <c r="D65" s="53"/>
      <c r="E65" s="53"/>
      <c r="F65" s="53"/>
      <c r="G65" s="53"/>
      <c r="H65" s="53"/>
      <c r="I65" s="53"/>
      <c r="J65" s="53"/>
      <c r="K65" s="53"/>
      <c r="L65" s="53"/>
      <c r="M65" s="7"/>
      <c r="N65" s="7"/>
      <c r="O65" s="7"/>
      <c r="P65" s="7"/>
      <c r="Q65" s="7"/>
      <c r="R65" s="7"/>
      <c r="S65" s="7"/>
      <c r="T65" s="7"/>
      <c r="U65" s="7"/>
      <c r="V65" s="7"/>
      <c r="W65" s="7"/>
      <c r="X65" s="7"/>
      <c r="Y65" s="7"/>
      <c r="Z65" s="7"/>
      <c r="AA65" s="7"/>
      <c r="AB65" s="7"/>
      <c r="AC65" s="7"/>
      <c r="AD65" s="7"/>
      <c r="AE65" s="7"/>
      <c r="AF65" s="7"/>
      <c r="AG65" s="7"/>
      <c r="AH65" s="7"/>
    </row>
    <row r="66" spans="1:34" x14ac:dyDescent="0.25">
      <c r="A66" s="52"/>
      <c r="B66" s="52"/>
      <c r="C66" s="53"/>
      <c r="D66" s="53"/>
      <c r="E66" s="53"/>
      <c r="F66" s="53"/>
      <c r="G66" s="53"/>
      <c r="H66" s="53"/>
      <c r="I66" s="53"/>
      <c r="J66" s="53"/>
      <c r="K66" s="53"/>
      <c r="L66" s="53"/>
      <c r="M66" s="7"/>
      <c r="N66" s="7"/>
      <c r="O66" s="7"/>
      <c r="P66" s="7"/>
      <c r="Q66" s="7"/>
      <c r="R66" s="7"/>
      <c r="S66" s="7"/>
      <c r="T66" s="7"/>
      <c r="U66" s="7"/>
      <c r="V66" s="7"/>
      <c r="W66" s="7"/>
      <c r="X66" s="7"/>
      <c r="Y66" s="7"/>
      <c r="Z66" s="7"/>
      <c r="AA66" s="7"/>
      <c r="AB66" s="7"/>
      <c r="AC66" s="7"/>
      <c r="AD66" s="7"/>
      <c r="AE66" s="7"/>
      <c r="AF66" s="7"/>
      <c r="AG66" s="7"/>
      <c r="AH66" s="7"/>
    </row>
    <row r="67" spans="1:34" x14ac:dyDescent="0.25">
      <c r="A67" s="52"/>
      <c r="B67" s="52"/>
      <c r="C67" s="53"/>
      <c r="D67" s="53"/>
      <c r="E67" s="53"/>
      <c r="F67" s="53"/>
      <c r="G67" s="53"/>
      <c r="H67" s="53"/>
      <c r="I67" s="53"/>
      <c r="J67" s="53"/>
      <c r="K67" s="53"/>
      <c r="L67" s="53"/>
      <c r="M67" s="7"/>
      <c r="N67" s="7"/>
      <c r="O67" s="7"/>
      <c r="P67" s="7"/>
      <c r="Q67" s="7"/>
      <c r="R67" s="7"/>
      <c r="S67" s="7"/>
      <c r="T67" s="7"/>
      <c r="U67" s="7"/>
      <c r="V67" s="7"/>
      <c r="W67" s="7"/>
      <c r="X67" s="7"/>
      <c r="Y67" s="7"/>
      <c r="Z67" s="7"/>
      <c r="AA67" s="7"/>
      <c r="AB67" s="7"/>
      <c r="AC67" s="7"/>
      <c r="AD67" s="7"/>
      <c r="AE67" s="7"/>
      <c r="AF67" s="7"/>
      <c r="AG67" s="7"/>
      <c r="AH67" s="7"/>
    </row>
    <row r="68" spans="1:34" x14ac:dyDescent="0.25">
      <c r="A68" s="52"/>
      <c r="B68" s="52"/>
      <c r="C68" s="53"/>
      <c r="D68" s="53"/>
      <c r="E68" s="53"/>
      <c r="F68" s="53"/>
      <c r="G68" s="53"/>
      <c r="H68" s="53"/>
      <c r="I68" s="53"/>
      <c r="J68" s="53"/>
      <c r="K68" s="53"/>
      <c r="L68" s="53"/>
      <c r="M68" s="7"/>
      <c r="N68" s="7"/>
      <c r="O68" s="7"/>
      <c r="P68" s="7"/>
      <c r="Q68" s="7"/>
      <c r="R68" s="7"/>
      <c r="S68" s="7"/>
      <c r="T68" s="7"/>
      <c r="U68" s="7"/>
      <c r="V68" s="7"/>
      <c r="W68" s="7"/>
      <c r="X68" s="7"/>
      <c r="Y68" s="7"/>
      <c r="Z68" s="7"/>
      <c r="AA68" s="7"/>
      <c r="AB68" s="7"/>
      <c r="AC68" s="7"/>
      <c r="AD68" s="7"/>
      <c r="AE68" s="7"/>
      <c r="AF68" s="7"/>
      <c r="AG68" s="7"/>
      <c r="AH68" s="7"/>
    </row>
    <row r="69" spans="1:34" x14ac:dyDescent="0.25">
      <c r="A69" s="52"/>
      <c r="B69" s="52"/>
      <c r="C69" s="53"/>
      <c r="D69" s="53"/>
      <c r="E69" s="53"/>
      <c r="F69" s="53"/>
      <c r="G69" s="53"/>
      <c r="H69" s="53"/>
      <c r="I69" s="53"/>
      <c r="J69" s="53"/>
      <c r="K69" s="53"/>
      <c r="L69" s="53"/>
      <c r="M69" s="7"/>
      <c r="N69" s="7"/>
      <c r="O69" s="7"/>
      <c r="P69" s="7"/>
      <c r="Q69" s="7"/>
      <c r="R69" s="7"/>
      <c r="S69" s="7"/>
      <c r="T69" s="7"/>
      <c r="U69" s="7"/>
      <c r="V69" s="7"/>
      <c r="W69" s="7"/>
      <c r="X69" s="7"/>
      <c r="Y69" s="7"/>
      <c r="Z69" s="7"/>
      <c r="AA69" s="7"/>
      <c r="AB69" s="7"/>
      <c r="AC69" s="7"/>
      <c r="AD69" s="7"/>
      <c r="AE69" s="7"/>
      <c r="AF69" s="7"/>
      <c r="AG69" s="7"/>
      <c r="AH69" s="7"/>
    </row>
    <row r="70" spans="1:34" x14ac:dyDescent="0.25">
      <c r="A70" s="52"/>
      <c r="B70" s="52"/>
      <c r="C70" s="53"/>
      <c r="D70" s="53"/>
      <c r="E70" s="53"/>
      <c r="F70" s="53"/>
      <c r="G70" s="53"/>
      <c r="H70" s="53"/>
      <c r="I70" s="53"/>
      <c r="J70" s="53"/>
      <c r="K70" s="53"/>
      <c r="L70" s="53"/>
      <c r="M70" s="7"/>
      <c r="N70" s="7"/>
      <c r="O70" s="7"/>
      <c r="P70" s="7"/>
      <c r="Q70" s="7"/>
      <c r="R70" s="7"/>
      <c r="S70" s="7"/>
      <c r="T70" s="7"/>
      <c r="U70" s="7"/>
      <c r="V70" s="7"/>
      <c r="W70" s="7"/>
      <c r="X70" s="7"/>
      <c r="Y70" s="7"/>
      <c r="Z70" s="7"/>
      <c r="AA70" s="7"/>
      <c r="AB70" s="7"/>
      <c r="AC70" s="7"/>
      <c r="AD70" s="7"/>
      <c r="AE70" s="7"/>
      <c r="AF70" s="7"/>
      <c r="AG70" s="7"/>
      <c r="AH70" s="7"/>
    </row>
    <row r="71" spans="1:34" x14ac:dyDescent="0.25">
      <c r="A71" s="52"/>
      <c r="B71" s="52"/>
      <c r="C71" s="53"/>
      <c r="D71" s="53"/>
      <c r="E71" s="53"/>
      <c r="F71" s="53"/>
      <c r="G71" s="53"/>
      <c r="H71" s="53"/>
      <c r="I71" s="53"/>
      <c r="J71" s="53"/>
      <c r="K71" s="53"/>
      <c r="L71" s="53"/>
      <c r="M71" s="7"/>
      <c r="N71" s="7"/>
      <c r="O71" s="7"/>
      <c r="P71" s="7"/>
      <c r="Q71" s="7"/>
      <c r="R71" s="7"/>
      <c r="S71" s="7"/>
      <c r="T71" s="7"/>
      <c r="U71" s="7"/>
      <c r="V71" s="7"/>
      <c r="W71" s="7"/>
      <c r="X71" s="7"/>
      <c r="Y71" s="7"/>
      <c r="Z71" s="7"/>
      <c r="AA71" s="7"/>
      <c r="AB71" s="7"/>
      <c r="AC71" s="7"/>
      <c r="AD71" s="7"/>
      <c r="AE71" s="7"/>
      <c r="AF71" s="7"/>
      <c r="AG71" s="7"/>
      <c r="AH71" s="7"/>
    </row>
    <row r="72" spans="1:34" x14ac:dyDescent="0.25">
      <c r="A72" s="52"/>
      <c r="B72" s="52"/>
      <c r="C72" s="53"/>
      <c r="D72" s="53"/>
      <c r="E72" s="53"/>
      <c r="F72" s="53"/>
      <c r="G72" s="53"/>
      <c r="H72" s="53"/>
      <c r="I72" s="53"/>
      <c r="J72" s="53"/>
      <c r="K72" s="53"/>
      <c r="L72" s="53"/>
      <c r="M72" s="7"/>
      <c r="N72" s="7"/>
      <c r="O72" s="7"/>
      <c r="P72" s="7"/>
      <c r="Q72" s="7"/>
      <c r="R72" s="7"/>
      <c r="S72" s="7"/>
      <c r="T72" s="7"/>
      <c r="U72" s="7"/>
      <c r="V72" s="7"/>
      <c r="W72" s="7"/>
      <c r="X72" s="7"/>
      <c r="Y72" s="7"/>
      <c r="Z72" s="7"/>
      <c r="AA72" s="7"/>
      <c r="AB72" s="7"/>
      <c r="AC72" s="7"/>
      <c r="AD72" s="7"/>
      <c r="AE72" s="7"/>
      <c r="AF72" s="7"/>
      <c r="AG72" s="7"/>
      <c r="AH72" s="7"/>
    </row>
    <row r="73" spans="1:34" x14ac:dyDescent="0.25">
      <c r="A73" s="52"/>
      <c r="B73" s="52"/>
      <c r="C73" s="53"/>
      <c r="D73" s="53"/>
      <c r="E73" s="53"/>
      <c r="F73" s="53"/>
      <c r="G73" s="53"/>
      <c r="H73" s="53"/>
      <c r="I73" s="53"/>
      <c r="J73" s="53"/>
      <c r="K73" s="53"/>
      <c r="L73" s="53"/>
      <c r="M73" s="7"/>
      <c r="N73" s="7"/>
      <c r="O73" s="7"/>
      <c r="P73" s="7"/>
      <c r="Q73" s="7"/>
      <c r="R73" s="7"/>
      <c r="S73" s="7"/>
      <c r="T73" s="7"/>
      <c r="U73" s="7"/>
      <c r="V73" s="7"/>
      <c r="W73" s="7"/>
      <c r="X73" s="7"/>
      <c r="Y73" s="7"/>
      <c r="Z73" s="7"/>
      <c r="AA73" s="7"/>
      <c r="AB73" s="7"/>
      <c r="AC73" s="7"/>
      <c r="AD73" s="7"/>
      <c r="AE73" s="7"/>
      <c r="AF73" s="7"/>
      <c r="AG73" s="7"/>
      <c r="AH73" s="7"/>
    </row>
    <row r="74" spans="1:34" x14ac:dyDescent="0.25">
      <c r="A74" s="52"/>
      <c r="B74" s="52"/>
      <c r="C74" s="53"/>
      <c r="D74" s="53"/>
      <c r="E74" s="53"/>
      <c r="F74" s="53"/>
      <c r="G74" s="53"/>
      <c r="H74" s="53"/>
      <c r="I74" s="53"/>
      <c r="J74" s="53"/>
      <c r="K74" s="53"/>
      <c r="L74" s="53"/>
      <c r="M74" s="7"/>
      <c r="N74" s="7"/>
      <c r="O74" s="7"/>
      <c r="P74" s="7"/>
      <c r="Q74" s="7"/>
      <c r="R74" s="7"/>
      <c r="S74" s="7"/>
      <c r="T74" s="7"/>
      <c r="U74" s="7"/>
      <c r="V74" s="7"/>
      <c r="W74" s="7"/>
      <c r="X74" s="7"/>
      <c r="Y74" s="7"/>
      <c r="Z74" s="7"/>
      <c r="AA74" s="7"/>
      <c r="AB74" s="7"/>
      <c r="AC74" s="7"/>
      <c r="AD74" s="7"/>
      <c r="AE74" s="7"/>
      <c r="AF74" s="7"/>
      <c r="AG74" s="7"/>
      <c r="AH74" s="7"/>
    </row>
    <row r="75" spans="1:34" x14ac:dyDescent="0.25">
      <c r="A75" s="52"/>
      <c r="B75" s="52"/>
      <c r="C75" s="53"/>
      <c r="D75" s="53"/>
      <c r="E75" s="53"/>
      <c r="F75" s="53"/>
      <c r="G75" s="53"/>
      <c r="H75" s="53"/>
      <c r="I75" s="53"/>
      <c r="J75" s="53"/>
      <c r="K75" s="53"/>
      <c r="L75" s="53"/>
      <c r="M75" s="7"/>
      <c r="N75" s="7"/>
      <c r="O75" s="7"/>
      <c r="P75" s="7"/>
      <c r="Q75" s="7"/>
      <c r="R75" s="7"/>
      <c r="S75" s="7"/>
      <c r="T75" s="7"/>
      <c r="U75" s="7"/>
      <c r="V75" s="7"/>
      <c r="W75" s="7"/>
      <c r="X75" s="7"/>
      <c r="Y75" s="7"/>
      <c r="Z75" s="7"/>
      <c r="AA75" s="7"/>
      <c r="AB75" s="7"/>
      <c r="AC75" s="7"/>
      <c r="AD75" s="7"/>
      <c r="AE75" s="7"/>
      <c r="AF75" s="7"/>
      <c r="AG75" s="7"/>
      <c r="AH75" s="7"/>
    </row>
    <row r="76" spans="1:34" x14ac:dyDescent="0.25">
      <c r="A76" s="52"/>
      <c r="B76" s="52"/>
      <c r="C76" s="53"/>
      <c r="D76" s="53"/>
      <c r="E76" s="53"/>
      <c r="F76" s="53"/>
      <c r="G76" s="53"/>
      <c r="H76" s="53"/>
      <c r="I76" s="53"/>
      <c r="J76" s="53"/>
      <c r="K76" s="53"/>
      <c r="L76" s="53"/>
      <c r="M76" s="7"/>
      <c r="N76" s="7"/>
      <c r="O76" s="7"/>
      <c r="P76" s="7"/>
      <c r="Q76" s="7"/>
      <c r="R76" s="7"/>
      <c r="S76" s="7"/>
      <c r="T76" s="7"/>
      <c r="U76" s="7"/>
      <c r="V76" s="7"/>
      <c r="W76" s="7"/>
      <c r="X76" s="7"/>
      <c r="Y76" s="7"/>
      <c r="Z76" s="7"/>
      <c r="AA76" s="7"/>
      <c r="AB76" s="7"/>
      <c r="AC76" s="7"/>
      <c r="AD76" s="7"/>
      <c r="AE76" s="7"/>
      <c r="AF76" s="7"/>
      <c r="AG76" s="7"/>
      <c r="AH76" s="7"/>
    </row>
    <row r="77" spans="1:34" x14ac:dyDescent="0.25">
      <c r="A77" s="52"/>
      <c r="B77" s="52"/>
      <c r="C77" s="53"/>
      <c r="D77" s="53"/>
      <c r="E77" s="53"/>
      <c r="F77" s="53"/>
      <c r="G77" s="53"/>
      <c r="H77" s="53"/>
      <c r="I77" s="53"/>
      <c r="J77" s="53"/>
      <c r="K77" s="53"/>
      <c r="L77" s="53"/>
      <c r="M77" s="7"/>
      <c r="N77" s="7"/>
      <c r="O77" s="7"/>
      <c r="P77" s="7"/>
      <c r="Q77" s="7"/>
      <c r="R77" s="7"/>
      <c r="S77" s="7"/>
      <c r="T77" s="7"/>
      <c r="U77" s="7"/>
      <c r="V77" s="7"/>
      <c r="W77" s="7"/>
      <c r="X77" s="7"/>
      <c r="Y77" s="7"/>
      <c r="Z77" s="7"/>
      <c r="AA77" s="7"/>
      <c r="AB77" s="7"/>
      <c r="AC77" s="7"/>
      <c r="AD77" s="7"/>
      <c r="AE77" s="7"/>
      <c r="AF77" s="7"/>
      <c r="AG77" s="7"/>
      <c r="AH77" s="7"/>
    </row>
    <row r="78" spans="1:34" x14ac:dyDescent="0.25">
      <c r="A78" s="52"/>
      <c r="B78" s="52"/>
      <c r="C78" s="53"/>
      <c r="D78" s="53"/>
      <c r="E78" s="53"/>
      <c r="F78" s="53"/>
      <c r="G78" s="53"/>
      <c r="H78" s="53"/>
      <c r="I78" s="53"/>
      <c r="J78" s="53"/>
      <c r="K78" s="53"/>
      <c r="L78" s="53"/>
      <c r="M78" s="7"/>
      <c r="N78" s="7"/>
      <c r="O78" s="7"/>
      <c r="P78" s="7"/>
      <c r="Q78" s="7"/>
      <c r="R78" s="7"/>
      <c r="S78" s="7"/>
      <c r="T78" s="7"/>
      <c r="U78" s="7"/>
      <c r="V78" s="7"/>
      <c r="W78" s="7"/>
      <c r="X78" s="7"/>
      <c r="Y78" s="7"/>
      <c r="Z78" s="7"/>
      <c r="AA78" s="7"/>
      <c r="AB78" s="7"/>
      <c r="AC78" s="7"/>
      <c r="AD78" s="7"/>
      <c r="AE78" s="7"/>
      <c r="AF78" s="7"/>
      <c r="AG78" s="7"/>
      <c r="AH78" s="7"/>
    </row>
    <row r="79" spans="1:34" x14ac:dyDescent="0.25">
      <c r="A79" s="52"/>
      <c r="B79" s="52"/>
      <c r="C79" s="53"/>
      <c r="D79" s="53"/>
      <c r="E79" s="53"/>
      <c r="F79" s="53"/>
      <c r="G79" s="53"/>
      <c r="H79" s="53"/>
      <c r="I79" s="53"/>
      <c r="J79" s="53"/>
      <c r="K79" s="53"/>
      <c r="L79" s="53"/>
      <c r="M79" s="7"/>
      <c r="N79" s="7"/>
      <c r="O79" s="7"/>
      <c r="P79" s="7"/>
      <c r="Q79" s="7"/>
      <c r="R79" s="7"/>
      <c r="S79" s="7"/>
      <c r="T79" s="7"/>
      <c r="U79" s="7"/>
      <c r="V79" s="7"/>
      <c r="W79" s="7"/>
      <c r="X79" s="7"/>
      <c r="Y79" s="7"/>
      <c r="Z79" s="7"/>
      <c r="AA79" s="7"/>
      <c r="AB79" s="7"/>
      <c r="AC79" s="7"/>
      <c r="AD79" s="7"/>
      <c r="AE79" s="7"/>
      <c r="AF79" s="7"/>
      <c r="AG79" s="7"/>
      <c r="AH79" s="7"/>
    </row>
    <row r="80" spans="1:34" x14ac:dyDescent="0.25">
      <c r="A80" s="52"/>
      <c r="B80" s="52"/>
      <c r="C80" s="53"/>
      <c r="D80" s="53"/>
      <c r="E80" s="53"/>
      <c r="F80" s="53"/>
      <c r="G80" s="53"/>
      <c r="H80" s="53"/>
      <c r="I80" s="53"/>
      <c r="J80" s="53"/>
      <c r="K80" s="53"/>
      <c r="L80" s="53"/>
      <c r="M80" s="7"/>
      <c r="N80" s="7"/>
      <c r="O80" s="7"/>
      <c r="P80" s="7"/>
      <c r="Q80" s="7"/>
      <c r="R80" s="7"/>
      <c r="S80" s="7"/>
      <c r="T80" s="7"/>
      <c r="U80" s="7"/>
      <c r="V80" s="7"/>
      <c r="W80" s="7"/>
      <c r="X80" s="7"/>
      <c r="Y80" s="7"/>
      <c r="Z80" s="7"/>
      <c r="AA80" s="7"/>
      <c r="AB80" s="7"/>
      <c r="AC80" s="7"/>
      <c r="AD80" s="7"/>
      <c r="AE80" s="7"/>
      <c r="AF80" s="7"/>
      <c r="AG80" s="7"/>
      <c r="AH80" s="7"/>
    </row>
    <row r="81" spans="1:34" x14ac:dyDescent="0.25">
      <c r="A81" s="52"/>
      <c r="B81" s="52"/>
      <c r="C81" s="53"/>
      <c r="D81" s="53"/>
      <c r="E81" s="53"/>
      <c r="F81" s="53"/>
      <c r="G81" s="53"/>
      <c r="H81" s="53"/>
      <c r="I81" s="53"/>
      <c r="J81" s="53"/>
      <c r="K81" s="53"/>
      <c r="L81" s="53"/>
      <c r="M81" s="7"/>
      <c r="N81" s="7"/>
      <c r="O81" s="7"/>
      <c r="P81" s="7"/>
      <c r="Q81" s="7"/>
      <c r="R81" s="7"/>
      <c r="S81" s="7"/>
      <c r="T81" s="7"/>
      <c r="U81" s="7"/>
      <c r="V81" s="7"/>
      <c r="W81" s="7"/>
      <c r="X81" s="7"/>
      <c r="Y81" s="7"/>
      <c r="Z81" s="7"/>
      <c r="AA81" s="7"/>
      <c r="AB81" s="7"/>
      <c r="AC81" s="7"/>
      <c r="AD81" s="7"/>
      <c r="AE81" s="7"/>
      <c r="AF81" s="7"/>
      <c r="AG81" s="7"/>
      <c r="AH81" s="7"/>
    </row>
    <row r="82" spans="1:34" x14ac:dyDescent="0.25">
      <c r="A82" s="52"/>
      <c r="B82" s="52"/>
      <c r="C82" s="53"/>
      <c r="D82" s="53"/>
      <c r="E82" s="53"/>
      <c r="F82" s="53"/>
      <c r="G82" s="53"/>
      <c r="H82" s="53"/>
      <c r="I82" s="53"/>
      <c r="J82" s="53"/>
      <c r="K82" s="53"/>
      <c r="L82" s="53"/>
      <c r="M82" s="7"/>
      <c r="N82" s="7"/>
      <c r="O82" s="7"/>
      <c r="P82" s="7"/>
      <c r="Q82" s="7"/>
      <c r="R82" s="7"/>
      <c r="S82" s="7"/>
      <c r="T82" s="7"/>
      <c r="U82" s="7"/>
      <c r="V82" s="7"/>
      <c r="W82" s="7"/>
      <c r="X82" s="7"/>
      <c r="Y82" s="7"/>
      <c r="Z82" s="7"/>
      <c r="AA82" s="7"/>
      <c r="AB82" s="7"/>
      <c r="AC82" s="7"/>
      <c r="AD82" s="7"/>
      <c r="AE82" s="7"/>
      <c r="AF82" s="7"/>
      <c r="AG82" s="7"/>
      <c r="AH82" s="7"/>
    </row>
    <row r="83" spans="1:34" x14ac:dyDescent="0.25">
      <c r="A83" s="52"/>
      <c r="B83" s="52"/>
      <c r="C83" s="53"/>
      <c r="D83" s="53"/>
      <c r="E83" s="53"/>
      <c r="F83" s="53"/>
      <c r="G83" s="53"/>
      <c r="H83" s="53"/>
      <c r="I83" s="53"/>
      <c r="J83" s="53"/>
      <c r="K83" s="53"/>
      <c r="L83" s="53"/>
      <c r="M83" s="7"/>
      <c r="N83" s="7"/>
      <c r="O83" s="7"/>
      <c r="P83" s="7"/>
      <c r="Q83" s="7"/>
      <c r="R83" s="7"/>
      <c r="S83" s="7"/>
      <c r="T83" s="7"/>
      <c r="U83" s="7"/>
      <c r="V83" s="7"/>
      <c r="W83" s="7"/>
      <c r="X83" s="7"/>
      <c r="Y83" s="7"/>
      <c r="Z83" s="7"/>
      <c r="AA83" s="7"/>
      <c r="AB83" s="7"/>
      <c r="AC83" s="7"/>
      <c r="AD83" s="7"/>
      <c r="AE83" s="7"/>
      <c r="AF83" s="7"/>
      <c r="AG83" s="7"/>
      <c r="AH83" s="7"/>
    </row>
    <row r="84" spans="1:34" x14ac:dyDescent="0.25">
      <c r="A84" s="52"/>
      <c r="B84" s="52"/>
      <c r="C84" s="53"/>
      <c r="D84" s="53"/>
      <c r="E84" s="53"/>
      <c r="F84" s="53"/>
      <c r="G84" s="53"/>
      <c r="H84" s="53"/>
      <c r="I84" s="53"/>
      <c r="J84" s="53"/>
      <c r="K84" s="53"/>
      <c r="L84" s="53"/>
      <c r="M84" s="7"/>
      <c r="N84" s="7"/>
      <c r="O84" s="7"/>
      <c r="P84" s="7"/>
      <c r="Q84" s="7"/>
      <c r="R84" s="7"/>
      <c r="S84" s="7"/>
      <c r="T84" s="7"/>
      <c r="U84" s="7"/>
      <c r="V84" s="7"/>
      <c r="W84" s="7"/>
      <c r="X84" s="7"/>
      <c r="Y84" s="7"/>
      <c r="Z84" s="7"/>
      <c r="AA84" s="7"/>
      <c r="AB84" s="7"/>
      <c r="AC84" s="7"/>
      <c r="AD84" s="7"/>
      <c r="AE84" s="7"/>
      <c r="AF84" s="7"/>
      <c r="AG84" s="7"/>
      <c r="AH84" s="7"/>
    </row>
    <row r="85" spans="1:34" x14ac:dyDescent="0.25">
      <c r="A85" s="52"/>
      <c r="B85" s="52"/>
      <c r="C85" s="53"/>
      <c r="D85" s="53"/>
      <c r="E85" s="53"/>
      <c r="F85" s="53"/>
      <c r="G85" s="53"/>
      <c r="H85" s="53"/>
      <c r="I85" s="53"/>
      <c r="J85" s="53"/>
      <c r="K85" s="53"/>
      <c r="L85" s="53"/>
      <c r="M85" s="7"/>
      <c r="N85" s="7"/>
      <c r="O85" s="7"/>
      <c r="P85" s="7"/>
      <c r="Q85" s="7"/>
      <c r="R85" s="7"/>
      <c r="S85" s="7"/>
      <c r="T85" s="7"/>
      <c r="U85" s="7"/>
      <c r="V85" s="7"/>
      <c r="W85" s="7"/>
      <c r="X85" s="7"/>
      <c r="Y85" s="7"/>
      <c r="Z85" s="7"/>
      <c r="AA85" s="7"/>
      <c r="AB85" s="7"/>
      <c r="AC85" s="7"/>
      <c r="AD85" s="7"/>
      <c r="AE85" s="7"/>
      <c r="AF85" s="7"/>
      <c r="AG85" s="7"/>
      <c r="AH85" s="7"/>
    </row>
    <row r="86" spans="1:34" x14ac:dyDescent="0.25">
      <c r="A86" s="52"/>
      <c r="B86" s="52"/>
      <c r="C86" s="53"/>
      <c r="D86" s="53"/>
      <c r="E86" s="53"/>
      <c r="F86" s="53"/>
      <c r="G86" s="53"/>
      <c r="H86" s="53"/>
      <c r="I86" s="53"/>
      <c r="J86" s="53"/>
      <c r="K86" s="53"/>
      <c r="L86" s="53"/>
      <c r="M86" s="7"/>
      <c r="N86" s="7"/>
      <c r="O86" s="7"/>
      <c r="P86" s="7"/>
      <c r="Q86" s="7"/>
      <c r="R86" s="7"/>
      <c r="S86" s="7"/>
      <c r="T86" s="7"/>
      <c r="U86" s="7"/>
      <c r="V86" s="7"/>
      <c r="W86" s="7"/>
      <c r="X86" s="7"/>
      <c r="Y86" s="7"/>
      <c r="Z86" s="7"/>
      <c r="AA86" s="7"/>
      <c r="AB86" s="7"/>
      <c r="AC86" s="7"/>
      <c r="AD86" s="7"/>
      <c r="AE86" s="7"/>
      <c r="AF86" s="7"/>
      <c r="AG86" s="7"/>
      <c r="AH86" s="7"/>
    </row>
    <row r="87" spans="1:34" x14ac:dyDescent="0.25">
      <c r="A87" s="52"/>
      <c r="B87" s="52"/>
      <c r="C87" s="53"/>
      <c r="D87" s="53"/>
      <c r="E87" s="53"/>
      <c r="F87" s="53"/>
      <c r="G87" s="53"/>
      <c r="H87" s="53"/>
      <c r="I87" s="53"/>
      <c r="J87" s="53"/>
      <c r="K87" s="53"/>
      <c r="L87" s="53"/>
      <c r="M87" s="7"/>
      <c r="N87" s="7"/>
      <c r="O87" s="7"/>
      <c r="P87" s="7"/>
      <c r="Q87" s="7"/>
      <c r="R87" s="7"/>
      <c r="S87" s="7"/>
      <c r="T87" s="7"/>
      <c r="U87" s="7"/>
      <c r="V87" s="7"/>
      <c r="W87" s="7"/>
      <c r="X87" s="7"/>
      <c r="Y87" s="7"/>
      <c r="Z87" s="7"/>
      <c r="AA87" s="7"/>
      <c r="AB87" s="7"/>
      <c r="AC87" s="7"/>
      <c r="AD87" s="7"/>
      <c r="AE87" s="7"/>
      <c r="AF87" s="7"/>
      <c r="AG87" s="7"/>
      <c r="AH87" s="7"/>
    </row>
    <row r="88" spans="1:34" x14ac:dyDescent="0.25">
      <c r="A88" s="52"/>
      <c r="B88" s="52"/>
      <c r="C88" s="53"/>
      <c r="D88" s="53"/>
      <c r="E88" s="53"/>
      <c r="F88" s="53"/>
      <c r="G88" s="53"/>
      <c r="H88" s="53"/>
      <c r="I88" s="53"/>
      <c r="J88" s="53"/>
      <c r="K88" s="53"/>
      <c r="L88" s="53"/>
      <c r="M88" s="7"/>
      <c r="N88" s="7"/>
      <c r="O88" s="7"/>
      <c r="P88" s="7"/>
      <c r="Q88" s="7"/>
      <c r="R88" s="7"/>
      <c r="S88" s="7"/>
      <c r="T88" s="7"/>
      <c r="U88" s="7"/>
      <c r="V88" s="7"/>
      <c r="W88" s="7"/>
      <c r="X88" s="7"/>
      <c r="Y88" s="7"/>
      <c r="Z88" s="7"/>
      <c r="AA88" s="7"/>
      <c r="AB88" s="7"/>
      <c r="AC88" s="7"/>
      <c r="AD88" s="7"/>
      <c r="AE88" s="7"/>
      <c r="AF88" s="7"/>
      <c r="AG88" s="7"/>
      <c r="AH88" s="7"/>
    </row>
    <row r="89" spans="1:34" x14ac:dyDescent="0.25">
      <c r="A89" s="52"/>
      <c r="B89" s="52"/>
      <c r="C89" s="53"/>
      <c r="D89" s="53"/>
      <c r="E89" s="53"/>
      <c r="F89" s="53"/>
      <c r="G89" s="53"/>
      <c r="H89" s="53"/>
      <c r="I89" s="53"/>
      <c r="J89" s="53"/>
      <c r="K89" s="53"/>
      <c r="L89" s="53"/>
      <c r="M89" s="7"/>
      <c r="N89" s="7"/>
      <c r="O89" s="7"/>
      <c r="P89" s="7"/>
      <c r="Q89" s="7"/>
      <c r="R89" s="7"/>
      <c r="S89" s="7"/>
      <c r="T89" s="7"/>
      <c r="U89" s="7"/>
      <c r="V89" s="7"/>
      <c r="W89" s="7"/>
      <c r="X89" s="7"/>
      <c r="Y89" s="7"/>
      <c r="Z89" s="7"/>
      <c r="AA89" s="7"/>
      <c r="AB89" s="7"/>
      <c r="AC89" s="7"/>
      <c r="AD89" s="7"/>
      <c r="AE89" s="7"/>
      <c r="AF89" s="7"/>
      <c r="AG89" s="7"/>
      <c r="AH89" s="7"/>
    </row>
    <row r="90" spans="1:34" x14ac:dyDescent="0.25">
      <c r="A90" s="52"/>
      <c r="B90" s="52"/>
      <c r="C90" s="53"/>
      <c r="D90" s="53"/>
      <c r="E90" s="53"/>
      <c r="F90" s="53"/>
      <c r="G90" s="53"/>
      <c r="H90" s="53"/>
      <c r="I90" s="53"/>
      <c r="J90" s="53"/>
      <c r="K90" s="53"/>
      <c r="L90" s="53"/>
      <c r="M90" s="7"/>
      <c r="N90" s="7"/>
      <c r="O90" s="7"/>
      <c r="P90" s="7"/>
      <c r="Q90" s="7"/>
      <c r="R90" s="7"/>
      <c r="S90" s="7"/>
      <c r="T90" s="7"/>
      <c r="U90" s="7"/>
      <c r="V90" s="7"/>
      <c r="W90" s="7"/>
      <c r="X90" s="7"/>
      <c r="Y90" s="7"/>
      <c r="Z90" s="7"/>
      <c r="AA90" s="7"/>
      <c r="AB90" s="7"/>
      <c r="AC90" s="7"/>
      <c r="AD90" s="7"/>
      <c r="AE90" s="7"/>
      <c r="AF90" s="7"/>
      <c r="AG90" s="7"/>
      <c r="AH90" s="7"/>
    </row>
    <row r="91" spans="1:34" x14ac:dyDescent="0.25">
      <c r="A91" s="52"/>
      <c r="B91" s="52"/>
      <c r="C91" s="53"/>
      <c r="D91" s="53"/>
      <c r="E91" s="53"/>
      <c r="F91" s="53"/>
      <c r="G91" s="53"/>
      <c r="H91" s="53"/>
      <c r="I91" s="53"/>
      <c r="J91" s="53"/>
      <c r="K91" s="53"/>
      <c r="L91" s="53"/>
      <c r="M91" s="7"/>
      <c r="N91" s="7"/>
      <c r="O91" s="7"/>
      <c r="P91" s="7"/>
      <c r="Q91" s="7"/>
      <c r="R91" s="7"/>
      <c r="S91" s="7"/>
      <c r="T91" s="7"/>
      <c r="U91" s="7"/>
      <c r="V91" s="7"/>
      <c r="W91" s="7"/>
      <c r="X91" s="7"/>
      <c r="Y91" s="7"/>
      <c r="Z91" s="7"/>
      <c r="AA91" s="7"/>
      <c r="AB91" s="7"/>
      <c r="AC91" s="7"/>
      <c r="AD91" s="7"/>
      <c r="AE91" s="7"/>
      <c r="AF91" s="7"/>
      <c r="AG91" s="7"/>
      <c r="AH91" s="7"/>
    </row>
    <row r="92" spans="1:34" x14ac:dyDescent="0.25">
      <c r="A92" s="52"/>
      <c r="B92" s="52"/>
      <c r="C92" s="53"/>
      <c r="D92" s="53"/>
      <c r="E92" s="53"/>
      <c r="F92" s="53"/>
      <c r="G92" s="53"/>
      <c r="H92" s="53"/>
      <c r="I92" s="53"/>
      <c r="J92" s="53"/>
      <c r="K92" s="53"/>
      <c r="L92" s="53"/>
      <c r="M92" s="7"/>
      <c r="N92" s="7"/>
      <c r="O92" s="7"/>
      <c r="P92" s="7"/>
      <c r="Q92" s="7"/>
      <c r="R92" s="7"/>
      <c r="S92" s="7"/>
      <c r="T92" s="7"/>
      <c r="U92" s="7"/>
      <c r="V92" s="7"/>
      <c r="W92" s="7"/>
      <c r="X92" s="7"/>
      <c r="Y92" s="7"/>
      <c r="Z92" s="7"/>
      <c r="AA92" s="7"/>
      <c r="AB92" s="7"/>
      <c r="AC92" s="7"/>
      <c r="AD92" s="7"/>
      <c r="AE92" s="7"/>
      <c r="AF92" s="7"/>
      <c r="AG92" s="7"/>
      <c r="AH92" s="7"/>
    </row>
    <row r="93" spans="1:34" x14ac:dyDescent="0.25">
      <c r="A93" s="52"/>
      <c r="B93" s="52"/>
      <c r="C93" s="53"/>
      <c r="D93" s="53"/>
      <c r="E93" s="53"/>
      <c r="F93" s="53"/>
      <c r="G93" s="53"/>
      <c r="H93" s="53"/>
      <c r="I93" s="53"/>
      <c r="J93" s="53"/>
      <c r="K93" s="53"/>
      <c r="L93" s="53"/>
      <c r="M93" s="7"/>
      <c r="N93" s="7"/>
      <c r="O93" s="7"/>
      <c r="P93" s="7"/>
      <c r="Q93" s="7"/>
      <c r="R93" s="7"/>
      <c r="S93" s="7"/>
      <c r="T93" s="7"/>
      <c r="U93" s="7"/>
      <c r="V93" s="7"/>
      <c r="W93" s="7"/>
      <c r="X93" s="7"/>
      <c r="Y93" s="7"/>
      <c r="Z93" s="7"/>
      <c r="AA93" s="7"/>
      <c r="AB93" s="7"/>
      <c r="AC93" s="7"/>
      <c r="AD93" s="7"/>
      <c r="AE93" s="7"/>
      <c r="AF93" s="7"/>
      <c r="AG93" s="7"/>
      <c r="AH93" s="7"/>
    </row>
    <row r="94" spans="1:34" x14ac:dyDescent="0.25">
      <c r="A94" s="52"/>
      <c r="B94" s="52"/>
      <c r="C94" s="53"/>
      <c r="D94" s="53"/>
      <c r="E94" s="53"/>
      <c r="F94" s="53"/>
      <c r="G94" s="53"/>
      <c r="H94" s="53"/>
      <c r="I94" s="53"/>
      <c r="J94" s="53"/>
      <c r="K94" s="53"/>
      <c r="L94" s="53"/>
      <c r="M94" s="7"/>
      <c r="N94" s="7"/>
      <c r="O94" s="7"/>
      <c r="P94" s="7"/>
      <c r="Q94" s="7"/>
      <c r="R94" s="7"/>
      <c r="S94" s="7"/>
      <c r="T94" s="7"/>
      <c r="U94" s="7"/>
      <c r="V94" s="7"/>
      <c r="W94" s="7"/>
      <c r="X94" s="7"/>
      <c r="Y94" s="7"/>
      <c r="Z94" s="7"/>
      <c r="AA94" s="7"/>
      <c r="AB94" s="7"/>
      <c r="AC94" s="7"/>
      <c r="AD94" s="7"/>
      <c r="AE94" s="7"/>
      <c r="AF94" s="7"/>
      <c r="AG94" s="7"/>
      <c r="AH94" s="7"/>
    </row>
    <row r="95" spans="1:34" x14ac:dyDescent="0.25">
      <c r="A95" s="52"/>
      <c r="B95" s="52"/>
      <c r="C95" s="53"/>
      <c r="D95" s="53"/>
      <c r="E95" s="53"/>
      <c r="F95" s="53"/>
      <c r="G95" s="53"/>
      <c r="H95" s="53"/>
      <c r="I95" s="53"/>
      <c r="J95" s="53"/>
      <c r="K95" s="53"/>
      <c r="L95" s="53"/>
      <c r="M95" s="7"/>
      <c r="N95" s="7"/>
      <c r="O95" s="7"/>
      <c r="P95" s="7"/>
      <c r="Q95" s="7"/>
      <c r="R95" s="7"/>
      <c r="S95" s="7"/>
      <c r="T95" s="7"/>
      <c r="U95" s="7"/>
      <c r="V95" s="7"/>
      <c r="W95" s="7"/>
      <c r="X95" s="7"/>
      <c r="Y95" s="7"/>
      <c r="Z95" s="7"/>
      <c r="AA95" s="7"/>
      <c r="AB95" s="7"/>
      <c r="AC95" s="7"/>
      <c r="AD95" s="7"/>
      <c r="AE95" s="7"/>
      <c r="AF95" s="7"/>
      <c r="AG95" s="7"/>
      <c r="AH95" s="7"/>
    </row>
    <row r="96" spans="1:34" x14ac:dyDescent="0.25">
      <c r="A96" s="52"/>
      <c r="B96" s="52"/>
      <c r="C96" s="53"/>
      <c r="D96" s="53"/>
      <c r="E96" s="53"/>
      <c r="F96" s="53"/>
      <c r="G96" s="53"/>
      <c r="H96" s="53"/>
      <c r="I96" s="53"/>
      <c r="J96" s="53"/>
      <c r="K96" s="53"/>
      <c r="L96" s="53"/>
      <c r="M96" s="7"/>
      <c r="N96" s="7"/>
      <c r="O96" s="7"/>
      <c r="P96" s="7"/>
      <c r="Q96" s="7"/>
      <c r="R96" s="7"/>
      <c r="S96" s="7"/>
      <c r="T96" s="7"/>
      <c r="U96" s="7"/>
      <c r="V96" s="7"/>
      <c r="W96" s="7"/>
      <c r="X96" s="7"/>
      <c r="Y96" s="7"/>
      <c r="Z96" s="7"/>
      <c r="AA96" s="7"/>
      <c r="AB96" s="7"/>
      <c r="AC96" s="7"/>
      <c r="AD96" s="7"/>
      <c r="AE96" s="7"/>
      <c r="AF96" s="7"/>
      <c r="AG96" s="7"/>
      <c r="AH96" s="7"/>
    </row>
    <row r="97" spans="1:34" x14ac:dyDescent="0.25">
      <c r="A97" s="52"/>
      <c r="B97" s="52"/>
      <c r="C97" s="53"/>
      <c r="D97" s="53"/>
      <c r="E97" s="53"/>
      <c r="F97" s="53"/>
      <c r="G97" s="53"/>
      <c r="H97" s="53"/>
      <c r="I97" s="53"/>
      <c r="J97" s="53"/>
      <c r="K97" s="53"/>
      <c r="L97" s="53"/>
      <c r="M97" s="7"/>
      <c r="N97" s="7"/>
      <c r="O97" s="7"/>
      <c r="P97" s="7"/>
      <c r="Q97" s="7"/>
      <c r="R97" s="7"/>
      <c r="S97" s="7"/>
      <c r="T97" s="7"/>
      <c r="U97" s="7"/>
      <c r="V97" s="7"/>
      <c r="W97" s="7"/>
      <c r="X97" s="7"/>
      <c r="Y97" s="7"/>
      <c r="Z97" s="7"/>
      <c r="AA97" s="7"/>
      <c r="AB97" s="7"/>
      <c r="AC97" s="7"/>
      <c r="AD97" s="7"/>
      <c r="AE97" s="7"/>
      <c r="AF97" s="7"/>
      <c r="AG97" s="7"/>
      <c r="AH97" s="7"/>
    </row>
    <row r="98" spans="1:34" x14ac:dyDescent="0.25">
      <c r="A98" s="52"/>
      <c r="B98" s="52"/>
      <c r="C98" s="53"/>
      <c r="D98" s="53"/>
      <c r="E98" s="53"/>
      <c r="F98" s="53"/>
      <c r="G98" s="53"/>
      <c r="H98" s="53"/>
      <c r="I98" s="53"/>
      <c r="J98" s="53"/>
      <c r="K98" s="53"/>
      <c r="L98" s="53"/>
      <c r="M98" s="7"/>
      <c r="N98" s="7"/>
      <c r="O98" s="7"/>
      <c r="P98" s="7"/>
      <c r="Q98" s="7"/>
      <c r="R98" s="7"/>
      <c r="S98" s="7"/>
      <c r="T98" s="7"/>
      <c r="U98" s="7"/>
      <c r="V98" s="7"/>
      <c r="W98" s="7"/>
      <c r="X98" s="7"/>
      <c r="Y98" s="7"/>
      <c r="Z98" s="7"/>
      <c r="AA98" s="7"/>
      <c r="AB98" s="7"/>
      <c r="AC98" s="7"/>
      <c r="AD98" s="7"/>
      <c r="AE98" s="7"/>
      <c r="AF98" s="7"/>
      <c r="AG98" s="7"/>
      <c r="AH98" s="7"/>
    </row>
    <row r="99" spans="1:34" x14ac:dyDescent="0.25">
      <c r="A99" s="52"/>
      <c r="B99" s="52"/>
      <c r="C99" s="53"/>
      <c r="D99" s="53"/>
      <c r="E99" s="53"/>
      <c r="F99" s="53"/>
      <c r="G99" s="53"/>
      <c r="H99" s="53"/>
      <c r="I99" s="53"/>
      <c r="J99" s="53"/>
      <c r="K99" s="53"/>
      <c r="L99" s="53"/>
      <c r="M99" s="7"/>
      <c r="N99" s="7"/>
      <c r="O99" s="7"/>
      <c r="P99" s="7"/>
      <c r="Q99" s="7"/>
      <c r="R99" s="7"/>
      <c r="S99" s="7"/>
      <c r="T99" s="7"/>
      <c r="U99" s="7"/>
      <c r="V99" s="7"/>
      <c r="W99" s="7"/>
      <c r="X99" s="7"/>
      <c r="Y99" s="7"/>
      <c r="Z99" s="7"/>
      <c r="AA99" s="7"/>
      <c r="AB99" s="7"/>
      <c r="AC99" s="7"/>
      <c r="AD99" s="7"/>
      <c r="AE99" s="7"/>
      <c r="AF99" s="7"/>
      <c r="AG99" s="7"/>
      <c r="AH99" s="7"/>
    </row>
    <row r="100" spans="1:34" x14ac:dyDescent="0.25">
      <c r="A100" s="52"/>
      <c r="B100" s="52"/>
      <c r="C100" s="53"/>
      <c r="D100" s="53"/>
      <c r="E100" s="53"/>
      <c r="F100" s="53"/>
      <c r="G100" s="53"/>
      <c r="H100" s="53"/>
      <c r="I100" s="53"/>
      <c r="J100" s="53"/>
      <c r="K100" s="53"/>
      <c r="L100" s="53"/>
      <c r="M100" s="7"/>
      <c r="N100" s="7"/>
      <c r="O100" s="7"/>
      <c r="P100" s="7"/>
      <c r="Q100" s="7"/>
      <c r="R100" s="7"/>
      <c r="S100" s="7"/>
      <c r="T100" s="7"/>
      <c r="U100" s="7"/>
      <c r="V100" s="7"/>
      <c r="W100" s="7"/>
      <c r="X100" s="7"/>
      <c r="Y100" s="7"/>
      <c r="Z100" s="7"/>
      <c r="AA100" s="7"/>
      <c r="AB100" s="7"/>
      <c r="AC100" s="7"/>
      <c r="AD100" s="7"/>
      <c r="AE100" s="7"/>
      <c r="AF100" s="7"/>
      <c r="AG100" s="7"/>
      <c r="AH100" s="7"/>
    </row>
    <row r="101" spans="1:34" x14ac:dyDescent="0.25">
      <c r="A101" s="52"/>
      <c r="B101" s="52"/>
      <c r="C101" s="53"/>
      <c r="D101" s="53"/>
      <c r="E101" s="53"/>
      <c r="F101" s="53"/>
      <c r="G101" s="53"/>
      <c r="H101" s="53"/>
      <c r="I101" s="53"/>
      <c r="J101" s="53"/>
      <c r="K101" s="53"/>
      <c r="L101" s="53"/>
      <c r="M101" s="7"/>
      <c r="N101" s="7"/>
      <c r="O101" s="7"/>
      <c r="P101" s="7"/>
      <c r="Q101" s="7"/>
      <c r="R101" s="7"/>
      <c r="S101" s="7"/>
      <c r="T101" s="7"/>
      <c r="U101" s="7"/>
      <c r="V101" s="7"/>
      <c r="W101" s="7"/>
      <c r="X101" s="7"/>
      <c r="Y101" s="7"/>
      <c r="Z101" s="7"/>
      <c r="AA101" s="7"/>
      <c r="AB101" s="7"/>
      <c r="AC101" s="7"/>
      <c r="AD101" s="7"/>
      <c r="AE101" s="7"/>
      <c r="AF101" s="7"/>
      <c r="AG101" s="7"/>
      <c r="AH101" s="7"/>
    </row>
    <row r="102" spans="1:34" x14ac:dyDescent="0.25">
      <c r="A102" s="52"/>
      <c r="B102" s="52"/>
      <c r="C102" s="53"/>
      <c r="D102" s="53"/>
      <c r="E102" s="53"/>
      <c r="F102" s="53"/>
      <c r="G102" s="53"/>
      <c r="H102" s="53"/>
      <c r="I102" s="53"/>
      <c r="J102" s="53"/>
      <c r="K102" s="53"/>
      <c r="L102" s="53"/>
      <c r="M102" s="7"/>
      <c r="N102" s="7"/>
      <c r="O102" s="7"/>
      <c r="P102" s="7"/>
      <c r="Q102" s="7"/>
      <c r="R102" s="7"/>
      <c r="S102" s="7"/>
      <c r="T102" s="7"/>
      <c r="U102" s="7"/>
      <c r="V102" s="7"/>
      <c r="W102" s="7"/>
      <c r="X102" s="7"/>
      <c r="Y102" s="7"/>
      <c r="Z102" s="7"/>
      <c r="AA102" s="7"/>
      <c r="AB102" s="7"/>
      <c r="AC102" s="7"/>
      <c r="AD102" s="7"/>
      <c r="AE102" s="7"/>
      <c r="AF102" s="7"/>
      <c r="AG102" s="7"/>
      <c r="AH102" s="7"/>
    </row>
    <row r="103" spans="1:34" x14ac:dyDescent="0.25">
      <c r="A103" s="52"/>
      <c r="B103" s="52"/>
      <c r="C103" s="53"/>
      <c r="D103" s="53"/>
      <c r="E103" s="53"/>
      <c r="F103" s="53"/>
      <c r="G103" s="53"/>
      <c r="H103" s="53"/>
      <c r="I103" s="53"/>
      <c r="J103" s="53"/>
      <c r="K103" s="53"/>
      <c r="L103" s="53"/>
      <c r="M103" s="7"/>
      <c r="N103" s="7"/>
      <c r="O103" s="7"/>
      <c r="P103" s="7"/>
      <c r="Q103" s="7"/>
      <c r="R103" s="7"/>
      <c r="S103" s="7"/>
      <c r="T103" s="7"/>
      <c r="U103" s="7"/>
      <c r="V103" s="7"/>
      <c r="W103" s="7"/>
      <c r="X103" s="7"/>
      <c r="Y103" s="7"/>
      <c r="Z103" s="7"/>
      <c r="AA103" s="7"/>
      <c r="AB103" s="7"/>
      <c r="AC103" s="7"/>
      <c r="AD103" s="7"/>
      <c r="AE103" s="7"/>
      <c r="AF103" s="7"/>
      <c r="AG103" s="7"/>
      <c r="AH103" s="7"/>
    </row>
    <row r="104" spans="1:34" x14ac:dyDescent="0.25">
      <c r="A104" s="52"/>
      <c r="B104" s="52"/>
      <c r="C104" s="53"/>
      <c r="D104" s="53"/>
      <c r="E104" s="53"/>
      <c r="F104" s="53"/>
      <c r="G104" s="53"/>
      <c r="H104" s="53"/>
      <c r="I104" s="53"/>
      <c r="J104" s="53"/>
      <c r="K104" s="53"/>
      <c r="L104" s="53"/>
      <c r="M104" s="7"/>
      <c r="N104" s="7"/>
      <c r="O104" s="7"/>
      <c r="P104" s="7"/>
      <c r="Q104" s="7"/>
      <c r="R104" s="7"/>
      <c r="S104" s="7"/>
      <c r="T104" s="7"/>
      <c r="U104" s="7"/>
      <c r="V104" s="7"/>
      <c r="W104" s="7"/>
      <c r="X104" s="7"/>
      <c r="Y104" s="7"/>
      <c r="Z104" s="7"/>
      <c r="AA104" s="7"/>
      <c r="AB104" s="7"/>
      <c r="AC104" s="7"/>
      <c r="AD104" s="7"/>
      <c r="AE104" s="7"/>
      <c r="AF104" s="7"/>
      <c r="AG104" s="7"/>
      <c r="AH104" s="7"/>
    </row>
    <row r="105" spans="1:34" x14ac:dyDescent="0.25">
      <c r="A105" s="52"/>
      <c r="B105" s="52"/>
      <c r="C105" s="53"/>
      <c r="D105" s="53"/>
      <c r="E105" s="53"/>
      <c r="F105" s="53"/>
      <c r="G105" s="53"/>
      <c r="H105" s="53"/>
      <c r="I105" s="53"/>
      <c r="J105" s="53"/>
      <c r="K105" s="53"/>
      <c r="L105" s="53"/>
      <c r="M105" s="7"/>
      <c r="N105" s="7"/>
      <c r="O105" s="7"/>
      <c r="P105" s="7"/>
      <c r="Q105" s="7"/>
      <c r="R105" s="7"/>
      <c r="S105" s="7"/>
      <c r="T105" s="7"/>
      <c r="U105" s="7"/>
      <c r="V105" s="7"/>
      <c r="W105" s="7"/>
      <c r="X105" s="7"/>
      <c r="Y105" s="7"/>
      <c r="Z105" s="7"/>
      <c r="AA105" s="7"/>
      <c r="AB105" s="7"/>
      <c r="AC105" s="7"/>
      <c r="AD105" s="7"/>
      <c r="AE105" s="7"/>
      <c r="AF105" s="7"/>
      <c r="AG105" s="7"/>
      <c r="AH105" s="7"/>
    </row>
    <row r="106" spans="1:34" x14ac:dyDescent="0.25">
      <c r="A106" s="52"/>
      <c r="B106" s="52"/>
      <c r="C106" s="53"/>
      <c r="D106" s="53"/>
      <c r="E106" s="53"/>
      <c r="F106" s="53"/>
      <c r="G106" s="53"/>
      <c r="H106" s="53"/>
      <c r="I106" s="53"/>
      <c r="J106" s="53"/>
      <c r="K106" s="53"/>
      <c r="L106" s="53"/>
      <c r="M106" s="7"/>
      <c r="N106" s="7"/>
      <c r="O106" s="7"/>
      <c r="P106" s="7"/>
      <c r="Q106" s="7"/>
      <c r="R106" s="7"/>
      <c r="S106" s="7"/>
      <c r="T106" s="7"/>
      <c r="U106" s="7"/>
      <c r="V106" s="7"/>
      <c r="W106" s="7"/>
      <c r="X106" s="7"/>
      <c r="Y106" s="7"/>
      <c r="Z106" s="7"/>
      <c r="AA106" s="7"/>
      <c r="AB106" s="7"/>
      <c r="AC106" s="7"/>
      <c r="AD106" s="7"/>
      <c r="AE106" s="7"/>
      <c r="AF106" s="7"/>
      <c r="AG106" s="7"/>
      <c r="AH106" s="7"/>
    </row>
    <row r="107" spans="1:34" x14ac:dyDescent="0.25">
      <c r="A107" s="52"/>
      <c r="B107" s="52"/>
      <c r="C107" s="53"/>
      <c r="D107" s="53"/>
      <c r="E107" s="53"/>
      <c r="F107" s="53"/>
      <c r="G107" s="53"/>
      <c r="H107" s="53"/>
      <c r="I107" s="53"/>
      <c r="J107" s="53"/>
      <c r="K107" s="53"/>
      <c r="L107" s="53"/>
      <c r="M107" s="7"/>
      <c r="N107" s="7"/>
      <c r="O107" s="7"/>
      <c r="P107" s="7"/>
      <c r="Q107" s="7"/>
      <c r="R107" s="7"/>
      <c r="S107" s="7"/>
      <c r="T107" s="7"/>
      <c r="U107" s="7"/>
      <c r="V107" s="7"/>
      <c r="W107" s="7"/>
      <c r="X107" s="7"/>
      <c r="Y107" s="7"/>
      <c r="Z107" s="7"/>
      <c r="AA107" s="7"/>
      <c r="AB107" s="7"/>
      <c r="AC107" s="7"/>
      <c r="AD107" s="7"/>
      <c r="AE107" s="7"/>
      <c r="AF107" s="7"/>
      <c r="AG107" s="7"/>
      <c r="AH107" s="7"/>
    </row>
    <row r="108" spans="1:34" x14ac:dyDescent="0.25">
      <c r="A108" s="52"/>
      <c r="B108" s="52"/>
      <c r="C108" s="53"/>
      <c r="D108" s="53"/>
      <c r="E108" s="53"/>
      <c r="F108" s="53"/>
      <c r="G108" s="53"/>
      <c r="H108" s="53"/>
      <c r="I108" s="53"/>
      <c r="J108" s="53"/>
      <c r="K108" s="53"/>
      <c r="L108" s="53"/>
      <c r="M108" s="7"/>
      <c r="N108" s="7"/>
      <c r="O108" s="7"/>
      <c r="P108" s="7"/>
      <c r="Q108" s="7"/>
      <c r="R108" s="7"/>
      <c r="S108" s="7"/>
      <c r="T108" s="7"/>
      <c r="U108" s="7"/>
      <c r="V108" s="7"/>
      <c r="W108" s="7"/>
      <c r="X108" s="7"/>
      <c r="Y108" s="7"/>
      <c r="Z108" s="7"/>
      <c r="AA108" s="7"/>
      <c r="AB108" s="7"/>
      <c r="AC108" s="7"/>
      <c r="AD108" s="7"/>
      <c r="AE108" s="7"/>
      <c r="AF108" s="7"/>
      <c r="AG108" s="7"/>
      <c r="AH108" s="7"/>
    </row>
    <row r="109" spans="1:34" x14ac:dyDescent="0.25">
      <c r="A109" s="52"/>
      <c r="B109" s="52"/>
      <c r="C109" s="53"/>
      <c r="D109" s="53"/>
      <c r="E109" s="53"/>
      <c r="F109" s="53"/>
      <c r="G109" s="53"/>
      <c r="H109" s="53"/>
      <c r="I109" s="53"/>
      <c r="J109" s="53"/>
      <c r="K109" s="53"/>
      <c r="L109" s="53"/>
      <c r="M109" s="7"/>
      <c r="N109" s="7"/>
      <c r="O109" s="7"/>
      <c r="P109" s="7"/>
      <c r="Q109" s="7"/>
      <c r="R109" s="7"/>
      <c r="S109" s="7"/>
      <c r="T109" s="7"/>
      <c r="U109" s="7"/>
      <c r="V109" s="7"/>
      <c r="W109" s="7"/>
      <c r="X109" s="7"/>
      <c r="Y109" s="7"/>
      <c r="Z109" s="7"/>
      <c r="AA109" s="7"/>
      <c r="AB109" s="7"/>
      <c r="AC109" s="7"/>
      <c r="AD109" s="7"/>
      <c r="AE109" s="7"/>
      <c r="AF109" s="7"/>
      <c r="AG109" s="7"/>
      <c r="AH109" s="7"/>
    </row>
    <row r="110" spans="1:34" x14ac:dyDescent="0.25">
      <c r="A110" s="52"/>
      <c r="B110" s="52"/>
      <c r="C110" s="53"/>
      <c r="D110" s="53"/>
      <c r="E110" s="53"/>
      <c r="F110" s="53"/>
      <c r="G110" s="53"/>
      <c r="H110" s="53"/>
      <c r="I110" s="53"/>
      <c r="J110" s="53"/>
      <c r="K110" s="53"/>
      <c r="L110" s="53"/>
      <c r="M110" s="7"/>
      <c r="N110" s="7"/>
      <c r="O110" s="7"/>
      <c r="P110" s="7"/>
      <c r="Q110" s="7"/>
      <c r="R110" s="7"/>
      <c r="S110" s="7"/>
      <c r="T110" s="7"/>
      <c r="U110" s="7"/>
      <c r="V110" s="7"/>
      <c r="W110" s="7"/>
      <c r="X110" s="7"/>
      <c r="Y110" s="7"/>
      <c r="Z110" s="7"/>
      <c r="AA110" s="7"/>
      <c r="AB110" s="7"/>
      <c r="AC110" s="7"/>
      <c r="AD110" s="7"/>
      <c r="AE110" s="7"/>
      <c r="AF110" s="7"/>
      <c r="AG110" s="7"/>
      <c r="AH110" s="7"/>
    </row>
    <row r="111" spans="1:34" x14ac:dyDescent="0.25">
      <c r="A111" s="52"/>
      <c r="B111" s="52"/>
      <c r="C111" s="53"/>
      <c r="D111" s="53"/>
      <c r="E111" s="53"/>
      <c r="F111" s="53"/>
      <c r="G111" s="53"/>
      <c r="H111" s="53"/>
      <c r="I111" s="53"/>
      <c r="J111" s="53"/>
      <c r="K111" s="53"/>
      <c r="L111" s="53"/>
      <c r="M111" s="7"/>
      <c r="N111" s="7"/>
      <c r="O111" s="7"/>
      <c r="P111" s="7"/>
      <c r="Q111" s="7"/>
      <c r="R111" s="7"/>
      <c r="S111" s="7"/>
      <c r="T111" s="7"/>
      <c r="U111" s="7"/>
      <c r="V111" s="7"/>
      <c r="W111" s="7"/>
      <c r="X111" s="7"/>
      <c r="Y111" s="7"/>
      <c r="Z111" s="7"/>
      <c r="AA111" s="7"/>
      <c r="AB111" s="7"/>
      <c r="AC111" s="7"/>
      <c r="AD111" s="7"/>
      <c r="AE111" s="7"/>
      <c r="AF111" s="7"/>
      <c r="AG111" s="7"/>
      <c r="AH111" s="7"/>
    </row>
    <row r="112" spans="1:34" x14ac:dyDescent="0.25">
      <c r="A112" s="52"/>
      <c r="B112" s="52"/>
      <c r="C112" s="53"/>
      <c r="D112" s="53"/>
      <c r="E112" s="53"/>
      <c r="F112" s="53"/>
      <c r="G112" s="53"/>
      <c r="H112" s="53"/>
      <c r="I112" s="53"/>
      <c r="J112" s="53"/>
      <c r="K112" s="53"/>
      <c r="L112" s="53"/>
      <c r="M112" s="7"/>
      <c r="N112" s="7"/>
      <c r="O112" s="7"/>
      <c r="P112" s="7"/>
      <c r="Q112" s="7"/>
      <c r="R112" s="7"/>
      <c r="S112" s="7"/>
      <c r="T112" s="7"/>
      <c r="U112" s="7"/>
      <c r="V112" s="7"/>
      <c r="W112" s="7"/>
      <c r="X112" s="7"/>
      <c r="Y112" s="7"/>
      <c r="Z112" s="7"/>
      <c r="AA112" s="7"/>
      <c r="AB112" s="7"/>
      <c r="AC112" s="7"/>
      <c r="AD112" s="7"/>
      <c r="AE112" s="7"/>
      <c r="AF112" s="7"/>
      <c r="AG112" s="7"/>
      <c r="AH112" s="7"/>
    </row>
    <row r="113" spans="1:34" x14ac:dyDescent="0.25">
      <c r="A113" s="52"/>
      <c r="B113" s="52"/>
      <c r="C113" s="53"/>
      <c r="D113" s="53"/>
      <c r="E113" s="53"/>
      <c r="F113" s="53"/>
      <c r="G113" s="53"/>
      <c r="H113" s="53"/>
      <c r="I113" s="53"/>
      <c r="J113" s="53"/>
      <c r="K113" s="53"/>
      <c r="L113" s="53"/>
      <c r="M113" s="7"/>
      <c r="N113" s="7"/>
      <c r="O113" s="7"/>
      <c r="P113" s="7"/>
      <c r="Q113" s="7"/>
      <c r="R113" s="7"/>
      <c r="S113" s="7"/>
      <c r="T113" s="7"/>
      <c r="U113" s="7"/>
      <c r="V113" s="7"/>
      <c r="W113" s="7"/>
      <c r="X113" s="7"/>
      <c r="Y113" s="7"/>
      <c r="Z113" s="7"/>
      <c r="AA113" s="7"/>
      <c r="AB113" s="7"/>
      <c r="AC113" s="7"/>
      <c r="AD113" s="7"/>
      <c r="AE113" s="7"/>
      <c r="AF113" s="7"/>
      <c r="AG113" s="7"/>
      <c r="AH113" s="7"/>
    </row>
    <row r="114" spans="1:34" x14ac:dyDescent="0.25">
      <c r="A114" s="52"/>
      <c r="B114" s="52"/>
      <c r="C114" s="53"/>
      <c r="D114" s="53"/>
      <c r="E114" s="53"/>
      <c r="F114" s="53"/>
      <c r="G114" s="53"/>
      <c r="H114" s="53"/>
      <c r="I114" s="53"/>
      <c r="J114" s="53"/>
      <c r="K114" s="53"/>
      <c r="L114" s="53"/>
      <c r="M114" s="7"/>
      <c r="N114" s="7"/>
      <c r="O114" s="7"/>
      <c r="P114" s="7"/>
      <c r="Q114" s="7"/>
      <c r="R114" s="7"/>
      <c r="S114" s="7"/>
      <c r="T114" s="7"/>
      <c r="U114" s="7"/>
      <c r="V114" s="7"/>
      <c r="W114" s="7"/>
      <c r="X114" s="7"/>
      <c r="Y114" s="7"/>
      <c r="Z114" s="7"/>
      <c r="AA114" s="7"/>
      <c r="AB114" s="7"/>
      <c r="AC114" s="7"/>
      <c r="AD114" s="7"/>
      <c r="AE114" s="7"/>
      <c r="AF114" s="7"/>
      <c r="AG114" s="7"/>
      <c r="AH114" s="7"/>
    </row>
    <row r="115" spans="1:34" x14ac:dyDescent="0.25">
      <c r="A115" s="52"/>
      <c r="B115" s="52"/>
      <c r="C115" s="53"/>
      <c r="D115" s="53"/>
      <c r="E115" s="53"/>
      <c r="F115" s="53"/>
      <c r="G115" s="53"/>
      <c r="H115" s="53"/>
      <c r="I115" s="53"/>
      <c r="J115" s="53"/>
      <c r="K115" s="53"/>
      <c r="L115" s="53"/>
      <c r="M115" s="7"/>
      <c r="N115" s="7"/>
      <c r="O115" s="7"/>
      <c r="P115" s="7"/>
      <c r="Q115" s="7"/>
      <c r="R115" s="7"/>
      <c r="S115" s="7"/>
      <c r="T115" s="7"/>
      <c r="U115" s="7"/>
      <c r="V115" s="7"/>
      <c r="W115" s="7"/>
      <c r="X115" s="7"/>
      <c r="Y115" s="7"/>
      <c r="Z115" s="7"/>
      <c r="AA115" s="7"/>
      <c r="AB115" s="7"/>
      <c r="AC115" s="7"/>
      <c r="AD115" s="7"/>
      <c r="AE115" s="7"/>
      <c r="AF115" s="7"/>
      <c r="AG115" s="7"/>
      <c r="AH115" s="7"/>
    </row>
    <row r="116" spans="1:34" x14ac:dyDescent="0.25">
      <c r="A116" s="52"/>
      <c r="B116" s="52"/>
      <c r="C116" s="53"/>
      <c r="D116" s="53"/>
      <c r="E116" s="53"/>
      <c r="F116" s="53"/>
      <c r="G116" s="53"/>
      <c r="H116" s="53"/>
      <c r="I116" s="53"/>
      <c r="J116" s="53"/>
      <c r="K116" s="53"/>
      <c r="L116" s="53"/>
      <c r="M116" s="7"/>
      <c r="N116" s="7"/>
      <c r="O116" s="7"/>
      <c r="P116" s="7"/>
      <c r="Q116" s="7"/>
      <c r="R116" s="7"/>
      <c r="S116" s="7"/>
      <c r="T116" s="7"/>
      <c r="U116" s="7"/>
      <c r="V116" s="7"/>
      <c r="W116" s="7"/>
      <c r="X116" s="7"/>
      <c r="Y116" s="7"/>
      <c r="Z116" s="7"/>
      <c r="AA116" s="7"/>
      <c r="AB116" s="7"/>
      <c r="AC116" s="7"/>
      <c r="AD116" s="7"/>
      <c r="AE116" s="7"/>
      <c r="AF116" s="7"/>
      <c r="AG116" s="7"/>
      <c r="AH116" s="7"/>
    </row>
    <row r="117" spans="1:34" x14ac:dyDescent="0.25">
      <c r="A117" s="52"/>
      <c r="B117" s="52"/>
      <c r="C117" s="53"/>
      <c r="D117" s="53"/>
      <c r="E117" s="53"/>
      <c r="F117" s="53"/>
      <c r="G117" s="53"/>
      <c r="H117" s="53"/>
      <c r="I117" s="53"/>
      <c r="J117" s="53"/>
      <c r="K117" s="53"/>
      <c r="L117" s="53"/>
      <c r="M117" s="7"/>
      <c r="N117" s="7"/>
      <c r="O117" s="7"/>
      <c r="P117" s="7"/>
      <c r="Q117" s="7"/>
      <c r="R117" s="7"/>
      <c r="S117" s="7"/>
      <c r="T117" s="7"/>
      <c r="U117" s="7"/>
      <c r="V117" s="7"/>
      <c r="W117" s="7"/>
      <c r="X117" s="7"/>
      <c r="Y117" s="7"/>
      <c r="Z117" s="7"/>
      <c r="AA117" s="7"/>
      <c r="AB117" s="7"/>
      <c r="AC117" s="7"/>
      <c r="AD117" s="7"/>
      <c r="AE117" s="7"/>
      <c r="AF117" s="7"/>
      <c r="AG117" s="7"/>
      <c r="AH117" s="7"/>
    </row>
    <row r="118" spans="1:34" x14ac:dyDescent="0.25">
      <c r="A118" s="52"/>
      <c r="B118" s="52"/>
      <c r="C118" s="53"/>
      <c r="D118" s="53"/>
      <c r="E118" s="53"/>
      <c r="F118" s="53"/>
      <c r="G118" s="53"/>
      <c r="H118" s="53"/>
      <c r="I118" s="53"/>
      <c r="J118" s="53"/>
      <c r="K118" s="53"/>
      <c r="L118" s="53"/>
      <c r="M118" s="7"/>
      <c r="N118" s="7"/>
      <c r="O118" s="7"/>
      <c r="P118" s="7"/>
      <c r="Q118" s="7"/>
      <c r="R118" s="7"/>
      <c r="S118" s="7"/>
      <c r="T118" s="7"/>
      <c r="U118" s="7"/>
      <c r="V118" s="7"/>
      <c r="W118" s="7"/>
      <c r="X118" s="7"/>
      <c r="Y118" s="7"/>
      <c r="Z118" s="7"/>
      <c r="AA118" s="7"/>
      <c r="AB118" s="7"/>
      <c r="AC118" s="7"/>
      <c r="AD118" s="7"/>
      <c r="AE118" s="7"/>
      <c r="AF118" s="7"/>
      <c r="AG118" s="7"/>
      <c r="AH118" s="7"/>
    </row>
    <row r="119" spans="1:34" x14ac:dyDescent="0.25">
      <c r="A119" s="52"/>
      <c r="B119" s="52"/>
      <c r="C119" s="53"/>
      <c r="D119" s="53"/>
      <c r="E119" s="53"/>
      <c r="F119" s="53"/>
      <c r="G119" s="53"/>
      <c r="H119" s="53"/>
      <c r="I119" s="53"/>
      <c r="J119" s="53"/>
      <c r="K119" s="53"/>
      <c r="L119" s="53"/>
      <c r="M119" s="7"/>
      <c r="N119" s="7"/>
      <c r="O119" s="7"/>
      <c r="P119" s="7"/>
      <c r="Q119" s="7"/>
      <c r="R119" s="7"/>
      <c r="S119" s="7"/>
      <c r="T119" s="7"/>
      <c r="U119" s="7"/>
      <c r="V119" s="7"/>
      <c r="W119" s="7"/>
      <c r="X119" s="7"/>
      <c r="Y119" s="7"/>
      <c r="Z119" s="7"/>
      <c r="AA119" s="7"/>
      <c r="AB119" s="7"/>
      <c r="AC119" s="7"/>
      <c r="AD119" s="7"/>
      <c r="AE119" s="7"/>
      <c r="AF119" s="7"/>
      <c r="AG119" s="7"/>
      <c r="AH119" s="7"/>
    </row>
    <row r="120" spans="1:34" x14ac:dyDescent="0.25">
      <c r="A120" s="52"/>
      <c r="B120" s="52"/>
      <c r="C120" s="53"/>
      <c r="D120" s="53"/>
      <c r="E120" s="53"/>
      <c r="F120" s="53"/>
      <c r="G120" s="53"/>
      <c r="H120" s="53"/>
      <c r="I120" s="53"/>
      <c r="J120" s="53"/>
      <c r="K120" s="53"/>
      <c r="L120" s="53"/>
      <c r="M120" s="7"/>
      <c r="N120" s="7"/>
      <c r="O120" s="7"/>
      <c r="P120" s="7"/>
      <c r="Q120" s="7"/>
      <c r="R120" s="7"/>
      <c r="S120" s="7"/>
      <c r="T120" s="7"/>
      <c r="U120" s="7"/>
      <c r="V120" s="7"/>
      <c r="W120" s="7"/>
      <c r="X120" s="7"/>
      <c r="Y120" s="7"/>
      <c r="Z120" s="7"/>
      <c r="AA120" s="7"/>
      <c r="AB120" s="7"/>
      <c r="AC120" s="7"/>
      <c r="AD120" s="7"/>
      <c r="AE120" s="7"/>
      <c r="AF120" s="7"/>
      <c r="AG120" s="7"/>
      <c r="AH120" s="7"/>
    </row>
    <row r="121" spans="1:34" x14ac:dyDescent="0.25">
      <c r="A121" s="52"/>
      <c r="B121" s="52"/>
      <c r="C121" s="53"/>
      <c r="D121" s="53"/>
      <c r="E121" s="53"/>
      <c r="F121" s="53"/>
      <c r="G121" s="53"/>
      <c r="H121" s="53"/>
      <c r="I121" s="53"/>
      <c r="J121" s="53"/>
      <c r="K121" s="53"/>
      <c r="L121" s="53"/>
      <c r="M121" s="7"/>
      <c r="N121" s="7"/>
      <c r="O121" s="7"/>
      <c r="P121" s="7"/>
      <c r="Q121" s="7"/>
      <c r="R121" s="7"/>
      <c r="S121" s="7"/>
      <c r="T121" s="7"/>
      <c r="U121" s="7"/>
      <c r="V121" s="7"/>
      <c r="W121" s="7"/>
      <c r="X121" s="7"/>
      <c r="Y121" s="7"/>
      <c r="Z121" s="7"/>
      <c r="AA121" s="7"/>
      <c r="AB121" s="7"/>
      <c r="AC121" s="7"/>
      <c r="AD121" s="7"/>
      <c r="AE121" s="7"/>
      <c r="AF121" s="7"/>
      <c r="AG121" s="7"/>
      <c r="AH121" s="7"/>
    </row>
    <row r="122" spans="1:34" x14ac:dyDescent="0.25">
      <c r="A122" s="52"/>
      <c r="B122" s="52"/>
      <c r="C122" s="53"/>
      <c r="D122" s="53"/>
      <c r="E122" s="53"/>
      <c r="F122" s="53"/>
      <c r="G122" s="53"/>
      <c r="H122" s="53"/>
      <c r="I122" s="53"/>
      <c r="J122" s="53"/>
      <c r="K122" s="53"/>
      <c r="L122" s="53"/>
      <c r="M122" s="7"/>
      <c r="N122" s="7"/>
      <c r="O122" s="7"/>
      <c r="P122" s="7"/>
      <c r="Q122" s="7"/>
      <c r="R122" s="7"/>
      <c r="S122" s="7"/>
      <c r="T122" s="7"/>
      <c r="U122" s="7"/>
      <c r="V122" s="7"/>
      <c r="W122" s="7"/>
      <c r="X122" s="7"/>
      <c r="Y122" s="7"/>
      <c r="Z122" s="7"/>
      <c r="AA122" s="7"/>
      <c r="AB122" s="7"/>
      <c r="AC122" s="7"/>
      <c r="AD122" s="7"/>
      <c r="AE122" s="7"/>
      <c r="AF122" s="7"/>
      <c r="AG122" s="7"/>
      <c r="AH122" s="7"/>
    </row>
    <row r="123" spans="1:34" x14ac:dyDescent="0.25">
      <c r="A123" s="52"/>
      <c r="B123" s="52"/>
      <c r="C123" s="53"/>
      <c r="D123" s="53"/>
      <c r="E123" s="53"/>
      <c r="F123" s="53"/>
      <c r="G123" s="53"/>
      <c r="H123" s="53"/>
      <c r="I123" s="53"/>
      <c r="J123" s="53"/>
      <c r="K123" s="53"/>
      <c r="L123" s="53"/>
      <c r="M123" s="7"/>
      <c r="N123" s="7"/>
      <c r="O123" s="7"/>
      <c r="P123" s="7"/>
      <c r="Q123" s="7"/>
      <c r="R123" s="7"/>
      <c r="S123" s="7"/>
      <c r="T123" s="7"/>
      <c r="U123" s="7"/>
      <c r="V123" s="7"/>
      <c r="W123" s="7"/>
      <c r="X123" s="7"/>
      <c r="Y123" s="7"/>
      <c r="Z123" s="7"/>
      <c r="AA123" s="7"/>
      <c r="AB123" s="7"/>
      <c r="AC123" s="7"/>
      <c r="AD123" s="7"/>
      <c r="AE123" s="7"/>
      <c r="AF123" s="7"/>
      <c r="AG123" s="7"/>
      <c r="AH123" s="7"/>
    </row>
    <row r="124" spans="1:34" x14ac:dyDescent="0.25">
      <c r="A124" s="52"/>
      <c r="B124" s="52"/>
      <c r="C124" s="53"/>
      <c r="D124" s="53"/>
      <c r="E124" s="53"/>
      <c r="F124" s="53"/>
      <c r="G124" s="53"/>
      <c r="H124" s="53"/>
      <c r="I124" s="53"/>
      <c r="J124" s="53"/>
      <c r="K124" s="53"/>
      <c r="L124" s="53"/>
      <c r="M124" s="7"/>
      <c r="N124" s="7"/>
      <c r="O124" s="7"/>
      <c r="P124" s="7"/>
      <c r="Q124" s="7"/>
      <c r="R124" s="7"/>
      <c r="S124" s="7"/>
      <c r="T124" s="7"/>
      <c r="U124" s="7"/>
      <c r="V124" s="7"/>
      <c r="W124" s="7"/>
      <c r="X124" s="7"/>
      <c r="Y124" s="7"/>
      <c r="Z124" s="7"/>
      <c r="AA124" s="7"/>
      <c r="AB124" s="7"/>
      <c r="AC124" s="7"/>
      <c r="AD124" s="7"/>
      <c r="AE124" s="7"/>
      <c r="AF124" s="7"/>
      <c r="AG124" s="7"/>
      <c r="AH124" s="7"/>
    </row>
    <row r="125" spans="1:34" x14ac:dyDescent="0.25">
      <c r="A125" s="52"/>
      <c r="B125" s="52"/>
      <c r="C125" s="53"/>
      <c r="D125" s="53"/>
      <c r="E125" s="53"/>
      <c r="F125" s="53"/>
      <c r="G125" s="53"/>
      <c r="H125" s="53"/>
      <c r="I125" s="53"/>
      <c r="J125" s="53"/>
      <c r="K125" s="53"/>
      <c r="L125" s="53"/>
      <c r="M125" s="7"/>
      <c r="N125" s="7"/>
      <c r="O125" s="7"/>
      <c r="P125" s="7"/>
      <c r="Q125" s="7"/>
      <c r="R125" s="7"/>
      <c r="S125" s="7"/>
      <c r="T125" s="7"/>
      <c r="U125" s="7"/>
      <c r="V125" s="7"/>
      <c r="W125" s="7"/>
      <c r="X125" s="7"/>
      <c r="Y125" s="7"/>
      <c r="Z125" s="7"/>
      <c r="AA125" s="7"/>
      <c r="AB125" s="7"/>
      <c r="AC125" s="7"/>
      <c r="AD125" s="7"/>
      <c r="AE125" s="7"/>
      <c r="AF125" s="7"/>
      <c r="AG125" s="7"/>
      <c r="AH125" s="7"/>
    </row>
    <row r="126" spans="1:34" x14ac:dyDescent="0.25">
      <c r="A126" s="52"/>
      <c r="B126" s="52"/>
      <c r="C126" s="53"/>
      <c r="D126" s="53"/>
      <c r="E126" s="53"/>
      <c r="F126" s="53"/>
      <c r="G126" s="53"/>
      <c r="H126" s="53"/>
      <c r="I126" s="53"/>
      <c r="J126" s="53"/>
      <c r="K126" s="53"/>
      <c r="L126" s="53"/>
      <c r="M126" s="7"/>
      <c r="N126" s="7"/>
      <c r="O126" s="7"/>
      <c r="P126" s="7"/>
      <c r="Q126" s="7"/>
      <c r="R126" s="7"/>
      <c r="S126" s="7"/>
      <c r="T126" s="7"/>
      <c r="U126" s="7"/>
      <c r="V126" s="7"/>
      <c r="W126" s="7"/>
      <c r="X126" s="7"/>
      <c r="Y126" s="7"/>
      <c r="Z126" s="7"/>
      <c r="AA126" s="7"/>
      <c r="AB126" s="7"/>
      <c r="AC126" s="7"/>
      <c r="AD126" s="7"/>
      <c r="AE126" s="7"/>
      <c r="AF126" s="7"/>
      <c r="AG126" s="7"/>
      <c r="AH126" s="7"/>
    </row>
    <row r="127" spans="1:34" x14ac:dyDescent="0.25">
      <c r="A127" s="52"/>
      <c r="B127" s="52"/>
      <c r="C127" s="53"/>
      <c r="D127" s="53"/>
      <c r="E127" s="53"/>
      <c r="F127" s="53"/>
      <c r="G127" s="53"/>
      <c r="H127" s="53"/>
      <c r="I127" s="53"/>
      <c r="J127" s="53"/>
      <c r="K127" s="53"/>
      <c r="L127" s="53"/>
      <c r="M127" s="7"/>
      <c r="N127" s="7"/>
      <c r="O127" s="7"/>
      <c r="P127" s="7"/>
      <c r="Q127" s="7"/>
      <c r="R127" s="7"/>
      <c r="S127" s="7"/>
      <c r="T127" s="7"/>
      <c r="U127" s="7"/>
      <c r="V127" s="7"/>
      <c r="W127" s="7"/>
      <c r="X127" s="7"/>
      <c r="Y127" s="7"/>
      <c r="Z127" s="7"/>
      <c r="AA127" s="7"/>
      <c r="AB127" s="7"/>
      <c r="AC127" s="7"/>
      <c r="AD127" s="7"/>
      <c r="AE127" s="7"/>
      <c r="AF127" s="7"/>
      <c r="AG127" s="7"/>
      <c r="AH127" s="7"/>
    </row>
    <row r="128" spans="1:34" x14ac:dyDescent="0.25">
      <c r="A128" s="52"/>
      <c r="B128" s="52"/>
      <c r="C128" s="53"/>
      <c r="D128" s="53"/>
      <c r="E128" s="53"/>
      <c r="F128" s="53"/>
      <c r="G128" s="53"/>
      <c r="H128" s="53"/>
      <c r="I128" s="53"/>
      <c r="J128" s="53"/>
      <c r="K128" s="53"/>
      <c r="L128" s="53"/>
      <c r="M128" s="7"/>
      <c r="N128" s="7"/>
      <c r="O128" s="7"/>
      <c r="P128" s="7"/>
      <c r="Q128" s="7"/>
      <c r="R128" s="7"/>
      <c r="S128" s="7"/>
      <c r="T128" s="7"/>
      <c r="U128" s="7"/>
      <c r="V128" s="7"/>
      <c r="W128" s="7"/>
      <c r="X128" s="7"/>
      <c r="Y128" s="7"/>
      <c r="Z128" s="7"/>
      <c r="AA128" s="7"/>
      <c r="AB128" s="7"/>
      <c r="AC128" s="7"/>
      <c r="AD128" s="7"/>
      <c r="AE128" s="7"/>
      <c r="AF128" s="7"/>
      <c r="AG128" s="7"/>
      <c r="AH128" s="7"/>
    </row>
    <row r="129" spans="1:34" x14ac:dyDescent="0.25">
      <c r="A129" s="52"/>
      <c r="B129" s="52"/>
      <c r="C129" s="53"/>
      <c r="D129" s="53"/>
      <c r="E129" s="53"/>
      <c r="F129" s="53"/>
      <c r="G129" s="53"/>
      <c r="H129" s="53"/>
      <c r="I129" s="53"/>
      <c r="J129" s="53"/>
      <c r="K129" s="53"/>
      <c r="L129" s="53"/>
      <c r="M129" s="7"/>
      <c r="N129" s="7"/>
      <c r="O129" s="7"/>
      <c r="P129" s="7"/>
      <c r="Q129" s="7"/>
      <c r="R129" s="7"/>
      <c r="S129" s="7"/>
      <c r="T129" s="7"/>
      <c r="U129" s="7"/>
      <c r="V129" s="7"/>
      <c r="W129" s="7"/>
      <c r="X129" s="7"/>
      <c r="Y129" s="7"/>
      <c r="Z129" s="7"/>
      <c r="AA129" s="7"/>
      <c r="AB129" s="7"/>
      <c r="AC129" s="7"/>
      <c r="AD129" s="7"/>
      <c r="AE129" s="7"/>
      <c r="AF129" s="7"/>
      <c r="AG129" s="7"/>
      <c r="AH129" s="7"/>
    </row>
    <row r="130" spans="1:34" x14ac:dyDescent="0.25">
      <c r="A130" s="52"/>
      <c r="B130" s="52"/>
      <c r="C130" s="53"/>
      <c r="D130" s="53"/>
      <c r="E130" s="53"/>
      <c r="F130" s="53"/>
      <c r="G130" s="53"/>
      <c r="H130" s="53"/>
      <c r="I130" s="53"/>
      <c r="J130" s="53"/>
      <c r="K130" s="53"/>
      <c r="L130" s="53"/>
      <c r="M130" s="7"/>
      <c r="N130" s="7"/>
      <c r="O130" s="7"/>
      <c r="P130" s="7"/>
      <c r="Q130" s="7"/>
      <c r="R130" s="7"/>
      <c r="S130" s="7"/>
      <c r="T130" s="7"/>
      <c r="U130" s="7"/>
      <c r="V130" s="7"/>
      <c r="W130" s="7"/>
      <c r="X130" s="7"/>
      <c r="Y130" s="7"/>
      <c r="Z130" s="7"/>
      <c r="AA130" s="7"/>
      <c r="AB130" s="7"/>
      <c r="AC130" s="7"/>
      <c r="AD130" s="7"/>
      <c r="AE130" s="7"/>
      <c r="AF130" s="7"/>
      <c r="AG130" s="7"/>
      <c r="AH130" s="7"/>
    </row>
    <row r="131" spans="1:34" x14ac:dyDescent="0.25">
      <c r="A131" s="52"/>
      <c r="B131" s="52"/>
      <c r="C131" s="53"/>
      <c r="D131" s="53"/>
      <c r="E131" s="53"/>
      <c r="F131" s="53"/>
      <c r="G131" s="53"/>
      <c r="H131" s="53"/>
      <c r="I131" s="53"/>
      <c r="J131" s="53"/>
      <c r="K131" s="53"/>
      <c r="L131" s="53"/>
      <c r="M131" s="7"/>
      <c r="N131" s="7"/>
      <c r="O131" s="7"/>
      <c r="P131" s="7"/>
      <c r="Q131" s="7"/>
      <c r="R131" s="7"/>
      <c r="S131" s="7"/>
      <c r="T131" s="7"/>
      <c r="U131" s="7"/>
      <c r="V131" s="7"/>
      <c r="W131" s="7"/>
      <c r="X131" s="7"/>
      <c r="Y131" s="7"/>
      <c r="Z131" s="7"/>
      <c r="AA131" s="7"/>
      <c r="AB131" s="7"/>
      <c r="AC131" s="7"/>
      <c r="AD131" s="7"/>
      <c r="AE131" s="7"/>
      <c r="AF131" s="7"/>
      <c r="AG131" s="7"/>
      <c r="AH131" s="7"/>
    </row>
    <row r="132" spans="1:34" x14ac:dyDescent="0.25">
      <c r="A132" s="52"/>
      <c r="B132" s="52"/>
      <c r="C132" s="53"/>
      <c r="D132" s="53"/>
      <c r="E132" s="53"/>
      <c r="F132" s="53"/>
      <c r="G132" s="53"/>
      <c r="H132" s="53"/>
      <c r="I132" s="53"/>
      <c r="J132" s="53"/>
      <c r="K132" s="53"/>
      <c r="L132" s="53"/>
      <c r="M132" s="7"/>
      <c r="N132" s="7"/>
      <c r="O132" s="7"/>
      <c r="P132" s="7"/>
      <c r="Q132" s="7"/>
      <c r="R132" s="7"/>
      <c r="S132" s="7"/>
      <c r="T132" s="7"/>
      <c r="U132" s="7"/>
      <c r="V132" s="7"/>
      <c r="W132" s="7"/>
      <c r="X132" s="7"/>
      <c r="Y132" s="7"/>
      <c r="Z132" s="7"/>
      <c r="AA132" s="7"/>
      <c r="AB132" s="7"/>
      <c r="AC132" s="7"/>
      <c r="AD132" s="7"/>
      <c r="AE132" s="7"/>
      <c r="AF132" s="7"/>
      <c r="AG132" s="7"/>
      <c r="AH132" s="7"/>
    </row>
    <row r="133" spans="1:34" x14ac:dyDescent="0.25">
      <c r="A133" s="52"/>
      <c r="B133" s="52"/>
      <c r="C133" s="53"/>
      <c r="D133" s="53"/>
      <c r="E133" s="53"/>
      <c r="F133" s="53"/>
      <c r="G133" s="53"/>
      <c r="H133" s="53"/>
      <c r="I133" s="53"/>
      <c r="J133" s="53"/>
      <c r="K133" s="53"/>
      <c r="L133" s="53"/>
      <c r="M133" s="7"/>
      <c r="N133" s="7"/>
      <c r="O133" s="7"/>
      <c r="P133" s="7"/>
      <c r="Q133" s="7"/>
      <c r="R133" s="7"/>
      <c r="S133" s="7"/>
      <c r="T133" s="7"/>
      <c r="U133" s="7"/>
      <c r="V133" s="7"/>
      <c r="W133" s="7"/>
      <c r="X133" s="7"/>
      <c r="Y133" s="7"/>
      <c r="Z133" s="7"/>
      <c r="AA133" s="7"/>
      <c r="AB133" s="7"/>
      <c r="AC133" s="7"/>
      <c r="AD133" s="7"/>
      <c r="AE133" s="7"/>
      <c r="AF133" s="7"/>
      <c r="AG133" s="7"/>
      <c r="AH133" s="7"/>
    </row>
    <row r="134" spans="1:34" x14ac:dyDescent="0.25">
      <c r="A134" s="52"/>
      <c r="B134" s="52"/>
      <c r="C134" s="53"/>
      <c r="D134" s="53"/>
      <c r="E134" s="53"/>
      <c r="F134" s="53"/>
      <c r="G134" s="53"/>
      <c r="H134" s="53"/>
      <c r="I134" s="53"/>
      <c r="J134" s="53"/>
      <c r="K134" s="53"/>
      <c r="L134" s="53"/>
      <c r="M134" s="7"/>
      <c r="N134" s="7"/>
      <c r="O134" s="7"/>
      <c r="P134" s="7"/>
      <c r="Q134" s="7"/>
      <c r="R134" s="7"/>
      <c r="S134" s="7"/>
      <c r="T134" s="7"/>
      <c r="U134" s="7"/>
      <c r="V134" s="7"/>
      <c r="W134" s="7"/>
      <c r="X134" s="7"/>
      <c r="Y134" s="7"/>
      <c r="Z134" s="7"/>
      <c r="AA134" s="7"/>
      <c r="AB134" s="7"/>
      <c r="AC134" s="7"/>
      <c r="AD134" s="7"/>
      <c r="AE134" s="7"/>
      <c r="AF134" s="7"/>
      <c r="AG134" s="7"/>
      <c r="AH134" s="7"/>
    </row>
    <row r="135" spans="1:34" x14ac:dyDescent="0.25">
      <c r="A135" s="52"/>
      <c r="B135" s="52"/>
      <c r="C135" s="53"/>
      <c r="D135" s="53"/>
      <c r="E135" s="53"/>
      <c r="F135" s="53"/>
      <c r="G135" s="53"/>
      <c r="H135" s="53"/>
      <c r="I135" s="53"/>
      <c r="J135" s="53"/>
      <c r="K135" s="53"/>
      <c r="L135" s="53"/>
      <c r="M135" s="7"/>
      <c r="N135" s="7"/>
      <c r="O135" s="7"/>
      <c r="P135" s="7"/>
      <c r="Q135" s="7"/>
      <c r="R135" s="7"/>
      <c r="S135" s="7"/>
      <c r="T135" s="7"/>
      <c r="U135" s="7"/>
      <c r="V135" s="7"/>
      <c r="W135" s="7"/>
      <c r="X135" s="7"/>
      <c r="Y135" s="7"/>
      <c r="Z135" s="7"/>
      <c r="AA135" s="7"/>
      <c r="AB135" s="7"/>
      <c r="AC135" s="7"/>
      <c r="AD135" s="7"/>
      <c r="AE135" s="7"/>
      <c r="AF135" s="7"/>
      <c r="AG135" s="7"/>
      <c r="AH135" s="7"/>
    </row>
    <row r="136" spans="1:34" x14ac:dyDescent="0.25">
      <c r="A136" s="52"/>
      <c r="B136" s="52"/>
      <c r="C136" s="53"/>
      <c r="D136" s="53"/>
      <c r="E136" s="53"/>
      <c r="F136" s="53"/>
      <c r="G136" s="53"/>
      <c r="H136" s="53"/>
      <c r="I136" s="53"/>
      <c r="J136" s="53"/>
      <c r="K136" s="53"/>
      <c r="L136" s="53"/>
      <c r="M136" s="7"/>
      <c r="N136" s="7"/>
      <c r="O136" s="7"/>
      <c r="P136" s="7"/>
      <c r="Q136" s="7"/>
      <c r="R136" s="7"/>
      <c r="S136" s="7"/>
      <c r="T136" s="7"/>
      <c r="U136" s="7"/>
      <c r="V136" s="7"/>
      <c r="W136" s="7"/>
      <c r="X136" s="7"/>
      <c r="Y136" s="7"/>
      <c r="Z136" s="7"/>
      <c r="AA136" s="7"/>
      <c r="AB136" s="7"/>
      <c r="AC136" s="7"/>
      <c r="AD136" s="7"/>
      <c r="AE136" s="7"/>
      <c r="AF136" s="7"/>
      <c r="AG136" s="7"/>
      <c r="AH136" s="7"/>
    </row>
    <row r="137" spans="1:34" x14ac:dyDescent="0.25">
      <c r="A137" s="52"/>
      <c r="B137" s="52"/>
      <c r="C137" s="53"/>
      <c r="D137" s="53"/>
      <c r="E137" s="53"/>
      <c r="F137" s="53"/>
      <c r="G137" s="53"/>
      <c r="H137" s="53"/>
      <c r="I137" s="53"/>
      <c r="J137" s="53"/>
      <c r="K137" s="53"/>
      <c r="L137" s="53"/>
      <c r="M137" s="7"/>
      <c r="N137" s="7"/>
      <c r="O137" s="7"/>
      <c r="P137" s="7"/>
      <c r="Q137" s="7"/>
      <c r="R137" s="7"/>
      <c r="S137" s="7"/>
      <c r="T137" s="7"/>
      <c r="U137" s="7"/>
      <c r="V137" s="7"/>
      <c r="W137" s="7"/>
      <c r="X137" s="7"/>
      <c r="Y137" s="7"/>
      <c r="Z137" s="7"/>
      <c r="AA137" s="7"/>
      <c r="AB137" s="7"/>
      <c r="AC137" s="7"/>
      <c r="AD137" s="7"/>
      <c r="AE137" s="7"/>
      <c r="AF137" s="7"/>
      <c r="AG137" s="7"/>
      <c r="AH137" s="7"/>
    </row>
    <row r="138" spans="1:34" x14ac:dyDescent="0.25">
      <c r="A138" s="52"/>
      <c r="B138" s="52"/>
      <c r="C138" s="53"/>
      <c r="D138" s="53"/>
      <c r="E138" s="53"/>
      <c r="F138" s="53"/>
      <c r="G138" s="53"/>
      <c r="H138" s="53"/>
      <c r="I138" s="53"/>
      <c r="J138" s="53"/>
      <c r="K138" s="53"/>
      <c r="L138" s="53"/>
      <c r="M138" s="7"/>
      <c r="N138" s="7"/>
      <c r="O138" s="7"/>
      <c r="P138" s="7"/>
      <c r="Q138" s="7"/>
      <c r="R138" s="7"/>
      <c r="S138" s="7"/>
      <c r="T138" s="7"/>
      <c r="U138" s="7"/>
      <c r="V138" s="7"/>
      <c r="W138" s="7"/>
      <c r="X138" s="7"/>
      <c r="Y138" s="7"/>
      <c r="Z138" s="7"/>
      <c r="AA138" s="7"/>
      <c r="AB138" s="7"/>
      <c r="AC138" s="7"/>
      <c r="AD138" s="7"/>
      <c r="AE138" s="7"/>
      <c r="AF138" s="7"/>
      <c r="AG138" s="7"/>
      <c r="AH138" s="7"/>
    </row>
    <row r="139" spans="1:34" x14ac:dyDescent="0.25">
      <c r="A139" s="52"/>
      <c r="B139" s="52"/>
      <c r="C139" s="53"/>
      <c r="D139" s="53"/>
      <c r="E139" s="53"/>
      <c r="F139" s="53"/>
      <c r="G139" s="53"/>
      <c r="H139" s="53"/>
      <c r="I139" s="53"/>
      <c r="J139" s="53"/>
      <c r="K139" s="53"/>
      <c r="L139" s="53"/>
      <c r="M139" s="7"/>
      <c r="N139" s="7"/>
      <c r="O139" s="7"/>
      <c r="P139" s="7"/>
      <c r="Q139" s="7"/>
      <c r="R139" s="7"/>
      <c r="S139" s="7"/>
      <c r="T139" s="7"/>
      <c r="U139" s="7"/>
      <c r="V139" s="7"/>
      <c r="W139" s="7"/>
      <c r="X139" s="7"/>
      <c r="Y139" s="7"/>
      <c r="Z139" s="7"/>
      <c r="AA139" s="7"/>
      <c r="AB139" s="7"/>
      <c r="AC139" s="7"/>
      <c r="AD139" s="7"/>
      <c r="AE139" s="7"/>
      <c r="AF139" s="7"/>
      <c r="AG139" s="7"/>
      <c r="AH139" s="7"/>
    </row>
    <row r="140" spans="1:34" x14ac:dyDescent="0.25">
      <c r="A140" s="52"/>
      <c r="B140" s="52"/>
      <c r="C140" s="53"/>
      <c r="D140" s="53"/>
      <c r="E140" s="53"/>
      <c r="F140" s="53"/>
      <c r="G140" s="53"/>
      <c r="H140" s="53"/>
      <c r="I140" s="53"/>
      <c r="J140" s="53"/>
      <c r="K140" s="53"/>
      <c r="L140" s="53"/>
      <c r="M140" s="7"/>
      <c r="N140" s="7"/>
      <c r="O140" s="7"/>
      <c r="P140" s="7"/>
      <c r="Q140" s="7"/>
      <c r="R140" s="7"/>
      <c r="S140" s="7"/>
      <c r="T140" s="7"/>
      <c r="U140" s="7"/>
      <c r="V140" s="7"/>
      <c r="W140" s="7"/>
      <c r="X140" s="7"/>
      <c r="Y140" s="7"/>
      <c r="Z140" s="7"/>
      <c r="AA140" s="7"/>
      <c r="AB140" s="7"/>
      <c r="AC140" s="7"/>
      <c r="AD140" s="7"/>
      <c r="AE140" s="7"/>
      <c r="AF140" s="7"/>
      <c r="AG140" s="7"/>
      <c r="AH140" s="7"/>
    </row>
    <row r="141" spans="1:34" x14ac:dyDescent="0.25">
      <c r="A141" s="52"/>
      <c r="B141" s="52"/>
      <c r="C141" s="53"/>
      <c r="D141" s="53"/>
      <c r="E141" s="53"/>
      <c r="F141" s="53"/>
      <c r="G141" s="53"/>
      <c r="H141" s="53"/>
      <c r="I141" s="53"/>
      <c r="J141" s="53"/>
      <c r="K141" s="53"/>
      <c r="L141" s="53"/>
      <c r="M141" s="7"/>
      <c r="N141" s="7"/>
      <c r="O141" s="7"/>
      <c r="P141" s="7"/>
      <c r="Q141" s="7"/>
      <c r="R141" s="7"/>
      <c r="S141" s="7"/>
      <c r="T141" s="7"/>
      <c r="U141" s="7"/>
      <c r="V141" s="7"/>
      <c r="W141" s="7"/>
      <c r="X141" s="7"/>
      <c r="Y141" s="7"/>
      <c r="Z141" s="7"/>
      <c r="AA141" s="7"/>
      <c r="AB141" s="7"/>
      <c r="AC141" s="7"/>
      <c r="AD141" s="7"/>
      <c r="AE141" s="7"/>
      <c r="AF141" s="7"/>
      <c r="AG141" s="7"/>
      <c r="AH141" s="7"/>
    </row>
    <row r="142" spans="1:34" x14ac:dyDescent="0.25">
      <c r="A142" s="52"/>
      <c r="B142" s="52"/>
      <c r="C142" s="53"/>
      <c r="D142" s="53"/>
      <c r="E142" s="53"/>
      <c r="F142" s="53"/>
      <c r="G142" s="53"/>
      <c r="H142" s="53"/>
      <c r="I142" s="53"/>
      <c r="J142" s="53"/>
      <c r="K142" s="53"/>
      <c r="L142" s="53"/>
      <c r="M142" s="7"/>
      <c r="N142" s="7"/>
      <c r="O142" s="7"/>
      <c r="P142" s="7"/>
      <c r="Q142" s="7"/>
      <c r="R142" s="7"/>
      <c r="S142" s="7"/>
      <c r="T142" s="7"/>
      <c r="U142" s="7"/>
      <c r="V142" s="7"/>
      <c r="W142" s="7"/>
      <c r="X142" s="7"/>
      <c r="Y142" s="7"/>
      <c r="Z142" s="7"/>
      <c r="AA142" s="7"/>
      <c r="AB142" s="7"/>
      <c r="AC142" s="7"/>
      <c r="AD142" s="7"/>
      <c r="AE142" s="7"/>
      <c r="AF142" s="7"/>
      <c r="AG142" s="7"/>
      <c r="AH142" s="7"/>
    </row>
    <row r="143" spans="1:34" x14ac:dyDescent="0.25">
      <c r="A143" s="52"/>
      <c r="B143" s="52"/>
      <c r="C143" s="53"/>
      <c r="D143" s="53"/>
      <c r="E143" s="53"/>
      <c r="F143" s="53"/>
      <c r="G143" s="53"/>
      <c r="H143" s="53"/>
      <c r="I143" s="53"/>
      <c r="J143" s="53"/>
      <c r="K143" s="53"/>
      <c r="L143" s="53"/>
      <c r="M143" s="7"/>
      <c r="N143" s="7"/>
      <c r="O143" s="7"/>
      <c r="P143" s="7"/>
      <c r="Q143" s="7"/>
      <c r="R143" s="7"/>
      <c r="S143" s="7"/>
      <c r="T143" s="7"/>
      <c r="U143" s="7"/>
      <c r="V143" s="7"/>
      <c r="W143" s="7"/>
      <c r="X143" s="7"/>
      <c r="Y143" s="7"/>
      <c r="Z143" s="7"/>
      <c r="AA143" s="7"/>
      <c r="AB143" s="7"/>
      <c r="AC143" s="7"/>
      <c r="AD143" s="7"/>
      <c r="AE143" s="7"/>
      <c r="AF143" s="7"/>
      <c r="AG143" s="7"/>
      <c r="AH143" s="7"/>
    </row>
    <row r="144" spans="1:34" x14ac:dyDescent="0.25">
      <c r="A144" s="52"/>
      <c r="B144" s="52"/>
      <c r="C144" s="53"/>
      <c r="D144" s="53"/>
      <c r="E144" s="53"/>
      <c r="F144" s="53"/>
      <c r="G144" s="53"/>
      <c r="H144" s="53"/>
      <c r="I144" s="53"/>
      <c r="J144" s="53"/>
      <c r="K144" s="53"/>
      <c r="L144" s="53"/>
      <c r="M144" s="7"/>
      <c r="N144" s="7"/>
      <c r="O144" s="7"/>
      <c r="P144" s="7"/>
      <c r="Q144" s="7"/>
      <c r="R144" s="7"/>
      <c r="S144" s="7"/>
      <c r="T144" s="7"/>
      <c r="U144" s="7"/>
      <c r="V144" s="7"/>
      <c r="W144" s="7"/>
      <c r="X144" s="7"/>
      <c r="Y144" s="7"/>
      <c r="Z144" s="7"/>
      <c r="AA144" s="7"/>
      <c r="AB144" s="7"/>
      <c r="AC144" s="7"/>
      <c r="AD144" s="7"/>
      <c r="AE144" s="7"/>
      <c r="AF144" s="7"/>
      <c r="AG144" s="7"/>
      <c r="AH144" s="7"/>
    </row>
    <row r="145" spans="1:34" x14ac:dyDescent="0.25">
      <c r="A145" s="52"/>
      <c r="B145" s="52"/>
      <c r="C145" s="53"/>
      <c r="D145" s="53"/>
      <c r="E145" s="53"/>
      <c r="F145" s="53"/>
      <c r="G145" s="53"/>
      <c r="H145" s="53"/>
      <c r="I145" s="53"/>
      <c r="J145" s="53"/>
      <c r="K145" s="53"/>
      <c r="L145" s="53"/>
      <c r="M145" s="7"/>
      <c r="N145" s="7"/>
      <c r="O145" s="7"/>
      <c r="P145" s="7"/>
      <c r="Q145" s="7"/>
      <c r="R145" s="7"/>
      <c r="S145" s="7"/>
      <c r="T145" s="7"/>
      <c r="U145" s="7"/>
      <c r="V145" s="7"/>
      <c r="W145" s="7"/>
      <c r="X145" s="7"/>
      <c r="Y145" s="7"/>
      <c r="Z145" s="7"/>
      <c r="AA145" s="7"/>
      <c r="AB145" s="7"/>
      <c r="AC145" s="7"/>
      <c r="AD145" s="7"/>
      <c r="AE145" s="7"/>
      <c r="AF145" s="7"/>
      <c r="AG145" s="7"/>
      <c r="AH145" s="7"/>
    </row>
    <row r="146" spans="1:34" x14ac:dyDescent="0.25">
      <c r="A146" s="52"/>
      <c r="B146" s="52"/>
      <c r="C146" s="53"/>
      <c r="D146" s="53"/>
      <c r="E146" s="53"/>
      <c r="F146" s="53"/>
      <c r="G146" s="53"/>
      <c r="H146" s="53"/>
      <c r="I146" s="53"/>
      <c r="J146" s="53"/>
      <c r="K146" s="53"/>
      <c r="L146" s="53"/>
      <c r="M146" s="7"/>
      <c r="N146" s="7"/>
      <c r="O146" s="7"/>
      <c r="P146" s="7"/>
      <c r="Q146" s="7"/>
      <c r="R146" s="7"/>
      <c r="S146" s="7"/>
      <c r="T146" s="7"/>
      <c r="U146" s="7"/>
      <c r="V146" s="7"/>
      <c r="W146" s="7"/>
      <c r="X146" s="7"/>
      <c r="Y146" s="7"/>
      <c r="Z146" s="7"/>
      <c r="AA146" s="7"/>
      <c r="AB146" s="7"/>
      <c r="AC146" s="7"/>
      <c r="AD146" s="7"/>
      <c r="AE146" s="7"/>
      <c r="AF146" s="7"/>
      <c r="AG146" s="7"/>
      <c r="AH146" s="7"/>
    </row>
    <row r="147" spans="1:34" x14ac:dyDescent="0.25">
      <c r="A147" s="52"/>
      <c r="B147" s="52"/>
      <c r="C147" s="53"/>
      <c r="D147" s="53"/>
      <c r="E147" s="53"/>
      <c r="F147" s="53"/>
      <c r="G147" s="53"/>
      <c r="H147" s="53"/>
      <c r="I147" s="53"/>
      <c r="J147" s="53"/>
      <c r="K147" s="53"/>
      <c r="L147" s="53"/>
      <c r="M147" s="7"/>
      <c r="N147" s="7"/>
      <c r="O147" s="7"/>
      <c r="P147" s="7"/>
      <c r="Q147" s="7"/>
      <c r="R147" s="7"/>
      <c r="S147" s="7"/>
      <c r="T147" s="7"/>
      <c r="U147" s="7"/>
      <c r="V147" s="7"/>
      <c r="W147" s="7"/>
      <c r="X147" s="7"/>
      <c r="Y147" s="7"/>
      <c r="Z147" s="7"/>
      <c r="AA147" s="7"/>
      <c r="AB147" s="7"/>
      <c r="AC147" s="7"/>
      <c r="AD147" s="7"/>
      <c r="AE147" s="7"/>
      <c r="AF147" s="7"/>
      <c r="AG147" s="7"/>
      <c r="AH147" s="7"/>
    </row>
    <row r="148" spans="1:34" x14ac:dyDescent="0.25">
      <c r="A148" s="52"/>
      <c r="B148" s="52"/>
      <c r="C148" s="53"/>
      <c r="D148" s="53"/>
      <c r="E148" s="53"/>
      <c r="F148" s="53"/>
      <c r="G148" s="53"/>
      <c r="H148" s="53"/>
      <c r="I148" s="53"/>
      <c r="J148" s="53"/>
      <c r="K148" s="53"/>
      <c r="L148" s="53"/>
      <c r="M148" s="7"/>
      <c r="N148" s="7"/>
      <c r="O148" s="7"/>
      <c r="P148" s="7"/>
      <c r="Q148" s="7"/>
      <c r="R148" s="7"/>
      <c r="S148" s="7"/>
      <c r="T148" s="7"/>
      <c r="U148" s="7"/>
      <c r="V148" s="7"/>
      <c r="W148" s="7"/>
      <c r="X148" s="7"/>
      <c r="Y148" s="7"/>
      <c r="Z148" s="7"/>
      <c r="AA148" s="7"/>
      <c r="AB148" s="7"/>
      <c r="AC148" s="7"/>
      <c r="AD148" s="7"/>
      <c r="AE148" s="7"/>
      <c r="AF148" s="7"/>
      <c r="AG148" s="7"/>
      <c r="AH148" s="7"/>
    </row>
    <row r="149" spans="1:34" x14ac:dyDescent="0.25">
      <c r="A149" s="52"/>
      <c r="B149" s="52"/>
      <c r="C149" s="53"/>
      <c r="D149" s="53"/>
      <c r="E149" s="53"/>
      <c r="F149" s="53"/>
      <c r="G149" s="53"/>
      <c r="H149" s="53"/>
      <c r="I149" s="53"/>
      <c r="J149" s="53"/>
      <c r="K149" s="53"/>
      <c r="L149" s="53"/>
      <c r="M149" s="7"/>
      <c r="N149" s="7"/>
      <c r="O149" s="7"/>
      <c r="P149" s="7"/>
      <c r="Q149" s="7"/>
      <c r="R149" s="7"/>
      <c r="S149" s="7"/>
      <c r="T149" s="7"/>
      <c r="U149" s="7"/>
      <c r="V149" s="7"/>
      <c r="W149" s="7"/>
      <c r="X149" s="7"/>
      <c r="Y149" s="7"/>
      <c r="Z149" s="7"/>
      <c r="AA149" s="7"/>
      <c r="AB149" s="7"/>
      <c r="AC149" s="7"/>
      <c r="AD149" s="7"/>
      <c r="AE149" s="7"/>
      <c r="AF149" s="7"/>
      <c r="AG149" s="7"/>
      <c r="AH149" s="7"/>
    </row>
    <row r="150" spans="1:34" x14ac:dyDescent="0.25">
      <c r="A150" s="52"/>
      <c r="B150" s="52"/>
      <c r="C150" s="53"/>
      <c r="D150" s="53"/>
      <c r="E150" s="53"/>
      <c r="F150" s="53"/>
      <c r="G150" s="53"/>
      <c r="H150" s="53"/>
      <c r="I150" s="53"/>
      <c r="J150" s="53"/>
      <c r="K150" s="53"/>
      <c r="L150" s="53"/>
      <c r="M150" s="7"/>
      <c r="N150" s="7"/>
      <c r="O150" s="7"/>
      <c r="P150" s="7"/>
      <c r="Q150" s="7"/>
      <c r="R150" s="7"/>
      <c r="S150" s="7"/>
      <c r="T150" s="7"/>
      <c r="U150" s="7"/>
      <c r="V150" s="7"/>
      <c r="W150" s="7"/>
      <c r="X150" s="7"/>
      <c r="Y150" s="7"/>
      <c r="Z150" s="7"/>
      <c r="AA150" s="7"/>
      <c r="AB150" s="7"/>
      <c r="AC150" s="7"/>
      <c r="AD150" s="7"/>
      <c r="AE150" s="7"/>
      <c r="AF150" s="7"/>
      <c r="AG150" s="7"/>
      <c r="AH150" s="7"/>
    </row>
    <row r="151" spans="1:34" x14ac:dyDescent="0.25">
      <c r="A151" s="52"/>
      <c r="B151" s="52"/>
      <c r="C151" s="53"/>
      <c r="D151" s="53"/>
      <c r="E151" s="53"/>
      <c r="F151" s="53"/>
      <c r="G151" s="53"/>
      <c r="H151" s="53"/>
      <c r="I151" s="53"/>
      <c r="J151" s="53"/>
      <c r="K151" s="53"/>
      <c r="L151" s="53"/>
      <c r="M151" s="7"/>
      <c r="N151" s="7"/>
      <c r="O151" s="7"/>
      <c r="P151" s="7"/>
      <c r="Q151" s="7"/>
      <c r="R151" s="7"/>
      <c r="S151" s="7"/>
      <c r="T151" s="7"/>
      <c r="U151" s="7"/>
      <c r="V151" s="7"/>
      <c r="W151" s="7"/>
      <c r="X151" s="7"/>
      <c r="Y151" s="7"/>
      <c r="Z151" s="7"/>
      <c r="AA151" s="7"/>
      <c r="AB151" s="7"/>
      <c r="AC151" s="7"/>
      <c r="AD151" s="7"/>
      <c r="AE151" s="7"/>
      <c r="AF151" s="7"/>
      <c r="AG151" s="7"/>
      <c r="AH151" s="7"/>
    </row>
    <row r="152" spans="1:34" x14ac:dyDescent="0.25">
      <c r="A152" s="52"/>
      <c r="B152" s="52"/>
      <c r="C152" s="53"/>
      <c r="D152" s="53"/>
      <c r="E152" s="53"/>
      <c r="F152" s="53"/>
      <c r="G152" s="53"/>
      <c r="H152" s="53"/>
      <c r="I152" s="53"/>
      <c r="J152" s="53"/>
      <c r="K152" s="53"/>
      <c r="L152" s="53"/>
      <c r="M152" s="7"/>
      <c r="N152" s="7"/>
      <c r="O152" s="7"/>
      <c r="P152" s="7"/>
      <c r="Q152" s="7"/>
      <c r="R152" s="7"/>
      <c r="S152" s="7"/>
      <c r="T152" s="7"/>
      <c r="U152" s="7"/>
      <c r="V152" s="7"/>
      <c r="W152" s="7"/>
      <c r="X152" s="7"/>
      <c r="Y152" s="7"/>
      <c r="Z152" s="7"/>
      <c r="AA152" s="7"/>
      <c r="AB152" s="7"/>
      <c r="AC152" s="7"/>
      <c r="AD152" s="7"/>
      <c r="AE152" s="7"/>
      <c r="AF152" s="7"/>
      <c r="AG152" s="7"/>
      <c r="AH152" s="7"/>
    </row>
    <row r="153" spans="1:34" x14ac:dyDescent="0.25">
      <c r="A153" s="52"/>
      <c r="B153" s="52"/>
      <c r="C153" s="53"/>
      <c r="D153" s="53"/>
      <c r="E153" s="53"/>
      <c r="F153" s="53"/>
      <c r="G153" s="53"/>
      <c r="H153" s="53"/>
      <c r="I153" s="53"/>
      <c r="J153" s="53"/>
      <c r="K153" s="53"/>
      <c r="L153" s="53"/>
      <c r="M153" s="7"/>
      <c r="N153" s="7"/>
      <c r="O153" s="7"/>
      <c r="P153" s="7"/>
      <c r="Q153" s="7"/>
      <c r="R153" s="7"/>
      <c r="S153" s="7"/>
      <c r="T153" s="7"/>
      <c r="U153" s="7"/>
      <c r="V153" s="7"/>
      <c r="W153" s="7"/>
      <c r="X153" s="7"/>
      <c r="Y153" s="7"/>
      <c r="Z153" s="7"/>
      <c r="AA153" s="7"/>
      <c r="AB153" s="7"/>
      <c r="AC153" s="7"/>
      <c r="AD153" s="7"/>
      <c r="AE153" s="7"/>
      <c r="AF153" s="7"/>
      <c r="AG153" s="7"/>
      <c r="AH153" s="7"/>
    </row>
    <row r="154" spans="1:34" x14ac:dyDescent="0.25">
      <c r="A154" s="52"/>
      <c r="B154" s="52"/>
      <c r="C154" s="53"/>
      <c r="D154" s="53"/>
      <c r="E154" s="53"/>
      <c r="F154" s="53"/>
      <c r="G154" s="53"/>
      <c r="H154" s="53"/>
      <c r="I154" s="53"/>
      <c r="J154" s="53"/>
      <c r="K154" s="53"/>
      <c r="L154" s="53"/>
      <c r="M154" s="7"/>
      <c r="N154" s="7"/>
      <c r="O154" s="7"/>
      <c r="P154" s="7"/>
      <c r="Q154" s="7"/>
      <c r="R154" s="7"/>
      <c r="S154" s="7"/>
      <c r="T154" s="7"/>
      <c r="U154" s="7"/>
      <c r="V154" s="7"/>
      <c r="W154" s="7"/>
      <c r="X154" s="7"/>
      <c r="Y154" s="7"/>
      <c r="Z154" s="7"/>
      <c r="AA154" s="7"/>
      <c r="AB154" s="7"/>
      <c r="AC154" s="7"/>
      <c r="AD154" s="7"/>
      <c r="AE154" s="7"/>
      <c r="AF154" s="7"/>
      <c r="AG154" s="7"/>
      <c r="AH154" s="7"/>
    </row>
    <row r="155" spans="1:34" x14ac:dyDescent="0.25">
      <c r="A155" s="52"/>
      <c r="B155" s="52"/>
      <c r="C155" s="53"/>
      <c r="D155" s="53"/>
      <c r="E155" s="53"/>
      <c r="F155" s="53"/>
      <c r="G155" s="53"/>
      <c r="H155" s="53"/>
      <c r="I155" s="53"/>
      <c r="J155" s="53"/>
      <c r="K155" s="53"/>
      <c r="L155" s="53"/>
      <c r="M155" s="7"/>
      <c r="N155" s="7"/>
      <c r="O155" s="7"/>
      <c r="P155" s="7"/>
      <c r="Q155" s="7"/>
      <c r="R155" s="7"/>
      <c r="S155" s="7"/>
      <c r="T155" s="7"/>
      <c r="U155" s="7"/>
      <c r="V155" s="7"/>
      <c r="W155" s="7"/>
      <c r="X155" s="7"/>
      <c r="Y155" s="7"/>
      <c r="Z155" s="7"/>
      <c r="AA155" s="7"/>
      <c r="AB155" s="7"/>
      <c r="AC155" s="7"/>
      <c r="AD155" s="7"/>
      <c r="AE155" s="7"/>
      <c r="AF155" s="7"/>
      <c r="AG155" s="7"/>
      <c r="AH155" s="7"/>
    </row>
    <row r="156" spans="1:34" x14ac:dyDescent="0.25">
      <c r="A156" s="52"/>
      <c r="B156" s="52"/>
      <c r="C156" s="53"/>
      <c r="D156" s="53"/>
      <c r="E156" s="53"/>
      <c r="F156" s="53"/>
      <c r="G156" s="53"/>
      <c r="H156" s="53"/>
      <c r="I156" s="53"/>
      <c r="J156" s="53"/>
      <c r="K156" s="53"/>
      <c r="L156" s="53"/>
      <c r="M156" s="7"/>
      <c r="N156" s="7"/>
      <c r="O156" s="7"/>
      <c r="P156" s="7"/>
      <c r="Q156" s="7"/>
      <c r="R156" s="7"/>
      <c r="S156" s="7"/>
      <c r="T156" s="7"/>
      <c r="U156" s="7"/>
      <c r="V156" s="7"/>
      <c r="W156" s="7"/>
      <c r="X156" s="7"/>
      <c r="Y156" s="7"/>
      <c r="Z156" s="7"/>
      <c r="AA156" s="7"/>
      <c r="AB156" s="7"/>
      <c r="AC156" s="7"/>
      <c r="AD156" s="7"/>
      <c r="AE156" s="7"/>
      <c r="AF156" s="7"/>
      <c r="AG156" s="7"/>
      <c r="AH156" s="7"/>
    </row>
    <row r="157" spans="1:34" x14ac:dyDescent="0.25">
      <c r="A157" s="52"/>
      <c r="B157" s="52"/>
      <c r="C157" s="53"/>
      <c r="D157" s="53"/>
      <c r="E157" s="53"/>
      <c r="F157" s="53"/>
      <c r="G157" s="53"/>
      <c r="H157" s="53"/>
      <c r="I157" s="53"/>
      <c r="J157" s="53"/>
      <c r="K157" s="53"/>
      <c r="L157" s="53"/>
      <c r="M157" s="7"/>
      <c r="N157" s="7"/>
      <c r="O157" s="7"/>
      <c r="P157" s="7"/>
      <c r="Q157" s="7"/>
      <c r="R157" s="7"/>
      <c r="S157" s="7"/>
      <c r="T157" s="7"/>
      <c r="U157" s="7"/>
      <c r="V157" s="7"/>
      <c r="W157" s="7"/>
      <c r="X157" s="7"/>
      <c r="Y157" s="7"/>
      <c r="Z157" s="7"/>
      <c r="AA157" s="7"/>
      <c r="AB157" s="7"/>
      <c r="AC157" s="7"/>
      <c r="AD157" s="7"/>
      <c r="AE157" s="7"/>
      <c r="AF157" s="7"/>
      <c r="AG157" s="7"/>
      <c r="AH157" s="7"/>
    </row>
    <row r="158" spans="1:34" x14ac:dyDescent="0.25">
      <c r="A158" s="52"/>
      <c r="B158" s="52"/>
      <c r="C158" s="53"/>
      <c r="D158" s="53"/>
      <c r="E158" s="53"/>
      <c r="F158" s="53"/>
      <c r="G158" s="53"/>
      <c r="H158" s="53"/>
      <c r="I158" s="53"/>
      <c r="J158" s="53"/>
      <c r="K158" s="53"/>
      <c r="L158" s="53"/>
      <c r="M158" s="7"/>
      <c r="N158" s="7"/>
      <c r="O158" s="7"/>
      <c r="P158" s="7"/>
      <c r="Q158" s="7"/>
      <c r="R158" s="7"/>
      <c r="S158" s="7"/>
      <c r="T158" s="7"/>
      <c r="U158" s="7"/>
      <c r="V158" s="7"/>
      <c r="W158" s="7"/>
      <c r="X158" s="7"/>
      <c r="Y158" s="7"/>
      <c r="Z158" s="7"/>
      <c r="AA158" s="7"/>
      <c r="AB158" s="7"/>
      <c r="AC158" s="7"/>
      <c r="AD158" s="7"/>
      <c r="AE158" s="7"/>
      <c r="AF158" s="7"/>
      <c r="AG158" s="7"/>
      <c r="AH158" s="7"/>
    </row>
    <row r="159" spans="1:34" x14ac:dyDescent="0.25">
      <c r="A159" s="52"/>
      <c r="B159" s="52"/>
      <c r="C159" s="53"/>
      <c r="D159" s="53"/>
      <c r="E159" s="53"/>
      <c r="F159" s="53"/>
      <c r="G159" s="53"/>
      <c r="H159" s="53"/>
      <c r="I159" s="53"/>
      <c r="J159" s="53"/>
      <c r="K159" s="53"/>
      <c r="L159" s="53"/>
      <c r="M159" s="7"/>
      <c r="N159" s="7"/>
      <c r="O159" s="7"/>
      <c r="P159" s="7"/>
      <c r="Q159" s="7"/>
      <c r="R159" s="7"/>
      <c r="S159" s="7"/>
      <c r="T159" s="7"/>
      <c r="U159" s="7"/>
      <c r="V159" s="7"/>
      <c r="W159" s="7"/>
      <c r="X159" s="7"/>
      <c r="Y159" s="7"/>
      <c r="Z159" s="7"/>
      <c r="AA159" s="7"/>
      <c r="AB159" s="7"/>
      <c r="AC159" s="7"/>
      <c r="AD159" s="7"/>
      <c r="AE159" s="7"/>
      <c r="AF159" s="7"/>
      <c r="AG159" s="7"/>
      <c r="AH159" s="7"/>
    </row>
    <row r="160" spans="1:34" x14ac:dyDescent="0.25">
      <c r="A160" s="52"/>
      <c r="B160" s="52"/>
      <c r="C160" s="53"/>
      <c r="D160" s="53"/>
      <c r="E160" s="53"/>
      <c r="F160" s="53"/>
      <c r="G160" s="53"/>
      <c r="H160" s="53"/>
      <c r="I160" s="53"/>
      <c r="J160" s="53"/>
      <c r="K160" s="53"/>
      <c r="L160" s="53"/>
      <c r="M160" s="7"/>
      <c r="N160" s="7"/>
      <c r="O160" s="7"/>
      <c r="P160" s="7"/>
      <c r="Q160" s="7"/>
      <c r="R160" s="7"/>
      <c r="S160" s="7"/>
      <c r="T160" s="7"/>
      <c r="U160" s="7"/>
      <c r="V160" s="7"/>
      <c r="W160" s="7"/>
      <c r="X160" s="7"/>
      <c r="Y160" s="7"/>
      <c r="Z160" s="7"/>
      <c r="AA160" s="7"/>
      <c r="AB160" s="7"/>
      <c r="AC160" s="7"/>
      <c r="AD160" s="7"/>
      <c r="AE160" s="7"/>
      <c r="AF160" s="7"/>
      <c r="AG160" s="7"/>
      <c r="AH160" s="7"/>
    </row>
    <row r="161" spans="1:34" x14ac:dyDescent="0.25">
      <c r="A161" s="52"/>
      <c r="B161" s="52"/>
      <c r="C161" s="53"/>
      <c r="D161" s="53"/>
      <c r="E161" s="53"/>
      <c r="F161" s="53"/>
      <c r="G161" s="53"/>
      <c r="H161" s="53"/>
      <c r="I161" s="53"/>
      <c r="J161" s="53"/>
      <c r="K161" s="53"/>
      <c r="L161" s="53"/>
      <c r="M161" s="7"/>
      <c r="N161" s="7"/>
      <c r="O161" s="7"/>
      <c r="P161" s="7"/>
      <c r="Q161" s="7"/>
      <c r="R161" s="7"/>
      <c r="S161" s="7"/>
      <c r="T161" s="7"/>
      <c r="U161" s="7"/>
      <c r="V161" s="7"/>
      <c r="W161" s="7"/>
      <c r="X161" s="7"/>
      <c r="Y161" s="7"/>
      <c r="Z161" s="7"/>
      <c r="AA161" s="7"/>
      <c r="AB161" s="7"/>
      <c r="AC161" s="7"/>
      <c r="AD161" s="7"/>
      <c r="AE161" s="7"/>
      <c r="AF161" s="7"/>
      <c r="AG161" s="7"/>
      <c r="AH161" s="7"/>
    </row>
    <row r="162" spans="1:34" x14ac:dyDescent="0.25">
      <c r="A162" s="52"/>
      <c r="B162" s="52"/>
      <c r="C162" s="53"/>
      <c r="D162" s="53"/>
      <c r="E162" s="53"/>
      <c r="F162" s="53"/>
      <c r="G162" s="53"/>
      <c r="H162" s="53"/>
      <c r="I162" s="53"/>
      <c r="J162" s="53"/>
      <c r="K162" s="53"/>
      <c r="L162" s="53"/>
      <c r="M162" s="7"/>
      <c r="N162" s="7"/>
      <c r="O162" s="7"/>
      <c r="P162" s="7"/>
      <c r="Q162" s="7"/>
      <c r="R162" s="7"/>
      <c r="S162" s="7"/>
      <c r="T162" s="7"/>
      <c r="U162" s="7"/>
      <c r="V162" s="7"/>
      <c r="W162" s="7"/>
      <c r="X162" s="7"/>
      <c r="Y162" s="7"/>
      <c r="Z162" s="7"/>
      <c r="AA162" s="7"/>
      <c r="AB162" s="7"/>
      <c r="AC162" s="7"/>
      <c r="AD162" s="7"/>
      <c r="AE162" s="7"/>
      <c r="AF162" s="7"/>
      <c r="AG162" s="7"/>
      <c r="AH162" s="7"/>
    </row>
    <row r="163" spans="1:34" x14ac:dyDescent="0.25">
      <c r="A163" s="52"/>
      <c r="B163" s="52"/>
      <c r="C163" s="53"/>
      <c r="D163" s="53"/>
      <c r="E163" s="53"/>
      <c r="F163" s="53"/>
      <c r="G163" s="53"/>
      <c r="H163" s="53"/>
      <c r="I163" s="53"/>
      <c r="J163" s="53"/>
      <c r="K163" s="53"/>
      <c r="L163" s="53"/>
      <c r="M163" s="7"/>
      <c r="N163" s="7"/>
      <c r="O163" s="7"/>
      <c r="P163" s="7"/>
      <c r="Q163" s="7"/>
      <c r="R163" s="7"/>
      <c r="S163" s="7"/>
      <c r="T163" s="7"/>
      <c r="U163" s="7"/>
      <c r="V163" s="7"/>
      <c r="W163" s="7"/>
      <c r="X163" s="7"/>
      <c r="Y163" s="7"/>
      <c r="Z163" s="7"/>
      <c r="AA163" s="7"/>
      <c r="AB163" s="7"/>
      <c r="AC163" s="7"/>
      <c r="AD163" s="7"/>
      <c r="AE163" s="7"/>
      <c r="AF163" s="7"/>
      <c r="AG163" s="7"/>
      <c r="AH163" s="7"/>
    </row>
    <row r="164" spans="1:34" x14ac:dyDescent="0.25">
      <c r="A164" s="52"/>
      <c r="B164" s="52"/>
      <c r="C164" s="53"/>
      <c r="D164" s="53"/>
      <c r="E164" s="53"/>
      <c r="F164" s="53"/>
      <c r="G164" s="53"/>
      <c r="H164" s="53"/>
      <c r="I164" s="53"/>
      <c r="J164" s="53"/>
      <c r="K164" s="53"/>
      <c r="L164" s="53"/>
      <c r="M164" s="7"/>
      <c r="N164" s="7"/>
      <c r="O164" s="7"/>
      <c r="P164" s="7"/>
      <c r="Q164" s="7"/>
      <c r="R164" s="7"/>
      <c r="S164" s="7"/>
      <c r="T164" s="7"/>
      <c r="U164" s="7"/>
      <c r="V164" s="7"/>
      <c r="W164" s="7"/>
      <c r="X164" s="7"/>
      <c r="Y164" s="7"/>
      <c r="Z164" s="7"/>
      <c r="AA164" s="7"/>
      <c r="AB164" s="7"/>
      <c r="AC164" s="7"/>
      <c r="AD164" s="7"/>
      <c r="AE164" s="7"/>
      <c r="AF164" s="7"/>
      <c r="AG164" s="7"/>
      <c r="AH164" s="7"/>
    </row>
    <row r="165" spans="1:34" x14ac:dyDescent="0.25">
      <c r="A165" s="52"/>
      <c r="B165" s="52"/>
      <c r="C165" s="53"/>
      <c r="D165" s="53"/>
      <c r="E165" s="53"/>
      <c r="F165" s="53"/>
      <c r="G165" s="53"/>
      <c r="H165" s="53"/>
      <c r="I165" s="53"/>
      <c r="J165" s="53"/>
      <c r="K165" s="53"/>
      <c r="L165" s="53"/>
      <c r="M165" s="7"/>
      <c r="N165" s="7"/>
      <c r="O165" s="7"/>
      <c r="P165" s="7"/>
      <c r="Q165" s="7"/>
      <c r="R165" s="7"/>
      <c r="S165" s="7"/>
      <c r="T165" s="7"/>
      <c r="U165" s="7"/>
      <c r="V165" s="7"/>
      <c r="W165" s="7"/>
      <c r="X165" s="7"/>
      <c r="Y165" s="7"/>
      <c r="Z165" s="7"/>
      <c r="AA165" s="7"/>
      <c r="AB165" s="7"/>
      <c r="AC165" s="7"/>
      <c r="AD165" s="7"/>
      <c r="AE165" s="7"/>
      <c r="AF165" s="7"/>
      <c r="AG165" s="7"/>
      <c r="AH165" s="7"/>
    </row>
    <row r="166" spans="1:34" x14ac:dyDescent="0.25">
      <c r="A166" s="52"/>
      <c r="B166" s="52"/>
      <c r="C166" s="53"/>
      <c r="D166" s="53"/>
      <c r="E166" s="53"/>
      <c r="F166" s="53"/>
      <c r="G166" s="53"/>
      <c r="H166" s="53"/>
      <c r="I166" s="53"/>
      <c r="J166" s="53"/>
      <c r="K166" s="53"/>
      <c r="L166" s="53"/>
      <c r="M166" s="7"/>
      <c r="N166" s="7"/>
      <c r="O166" s="7"/>
      <c r="P166" s="7"/>
      <c r="Q166" s="7"/>
      <c r="R166" s="7"/>
      <c r="S166" s="7"/>
      <c r="T166" s="7"/>
      <c r="U166" s="7"/>
      <c r="V166" s="7"/>
      <c r="W166" s="7"/>
      <c r="X166" s="7"/>
      <c r="Y166" s="7"/>
      <c r="Z166" s="7"/>
      <c r="AA166" s="7"/>
      <c r="AB166" s="7"/>
      <c r="AC166" s="7"/>
      <c r="AD166" s="7"/>
      <c r="AE166" s="7"/>
      <c r="AF166" s="7"/>
      <c r="AG166" s="7"/>
      <c r="AH166" s="7"/>
    </row>
    <row r="167" spans="1:34" x14ac:dyDescent="0.25">
      <c r="A167" s="52"/>
      <c r="B167" s="52"/>
      <c r="C167" s="53"/>
      <c r="D167" s="53"/>
      <c r="E167" s="53"/>
      <c r="F167" s="53"/>
      <c r="G167" s="53"/>
      <c r="H167" s="53"/>
      <c r="I167" s="53"/>
      <c r="J167" s="53"/>
      <c r="K167" s="53"/>
      <c r="L167" s="53"/>
      <c r="M167" s="7"/>
      <c r="N167" s="7"/>
      <c r="O167" s="7"/>
      <c r="P167" s="7"/>
      <c r="Q167" s="7"/>
      <c r="R167" s="7"/>
      <c r="S167" s="7"/>
      <c r="T167" s="7"/>
      <c r="U167" s="7"/>
      <c r="V167" s="7"/>
      <c r="W167" s="7"/>
      <c r="X167" s="7"/>
      <c r="Y167" s="7"/>
      <c r="Z167" s="7"/>
      <c r="AA167" s="7"/>
      <c r="AB167" s="7"/>
      <c r="AC167" s="7"/>
      <c r="AD167" s="7"/>
      <c r="AE167" s="7"/>
      <c r="AF167" s="7"/>
      <c r="AG167" s="7"/>
      <c r="AH167" s="7"/>
    </row>
    <row r="168" spans="1:34" x14ac:dyDescent="0.25">
      <c r="A168" s="52"/>
      <c r="B168" s="52"/>
      <c r="C168" s="53"/>
      <c r="D168" s="53"/>
      <c r="E168" s="53"/>
      <c r="F168" s="53"/>
      <c r="G168" s="53"/>
      <c r="H168" s="53"/>
      <c r="I168" s="53"/>
      <c r="J168" s="53"/>
      <c r="K168" s="53"/>
      <c r="L168" s="53"/>
      <c r="M168" s="7"/>
      <c r="N168" s="7"/>
      <c r="O168" s="7"/>
      <c r="P168" s="7"/>
      <c r="Q168" s="7"/>
      <c r="R168" s="7"/>
      <c r="S168" s="7"/>
      <c r="T168" s="7"/>
      <c r="U168" s="7"/>
      <c r="V168" s="7"/>
      <c r="W168" s="7"/>
      <c r="X168" s="7"/>
      <c r="Y168" s="7"/>
      <c r="Z168" s="7"/>
      <c r="AA168" s="7"/>
      <c r="AB168" s="7"/>
      <c r="AC168" s="7"/>
      <c r="AD168" s="7"/>
      <c r="AE168" s="7"/>
      <c r="AF168" s="7"/>
      <c r="AG168" s="7"/>
      <c r="AH168" s="7"/>
    </row>
    <row r="169" spans="1:34" x14ac:dyDescent="0.25">
      <c r="A169" s="52"/>
      <c r="B169" s="52"/>
      <c r="C169" s="53"/>
      <c r="D169" s="53"/>
      <c r="E169" s="53"/>
      <c r="F169" s="53"/>
      <c r="G169" s="53"/>
      <c r="H169" s="53"/>
      <c r="I169" s="53"/>
      <c r="J169" s="53"/>
      <c r="K169" s="53"/>
      <c r="L169" s="53"/>
      <c r="M169" s="7"/>
      <c r="N169" s="7"/>
      <c r="O169" s="7"/>
      <c r="P169" s="7"/>
      <c r="Q169" s="7"/>
      <c r="R169" s="7"/>
      <c r="S169" s="7"/>
      <c r="T169" s="7"/>
      <c r="U169" s="7"/>
      <c r="V169" s="7"/>
      <c r="W169" s="7"/>
      <c r="X169" s="7"/>
      <c r="Y169" s="7"/>
      <c r="Z169" s="7"/>
      <c r="AA169" s="7"/>
      <c r="AB169" s="7"/>
      <c r="AC169" s="7"/>
      <c r="AD169" s="7"/>
      <c r="AE169" s="7"/>
      <c r="AF169" s="7"/>
      <c r="AG169" s="7"/>
      <c r="AH169" s="7"/>
    </row>
    <row r="170" spans="1:34" x14ac:dyDescent="0.25">
      <c r="A170" s="52"/>
      <c r="B170" s="52"/>
      <c r="C170" s="53"/>
      <c r="D170" s="53"/>
      <c r="E170" s="53"/>
      <c r="F170" s="53"/>
      <c r="G170" s="53"/>
      <c r="H170" s="53"/>
      <c r="I170" s="53"/>
      <c r="J170" s="53"/>
      <c r="K170" s="53"/>
      <c r="L170" s="53"/>
      <c r="M170" s="7"/>
      <c r="N170" s="7"/>
      <c r="O170" s="7"/>
      <c r="P170" s="7"/>
      <c r="Q170" s="7"/>
      <c r="R170" s="7"/>
      <c r="S170" s="7"/>
      <c r="T170" s="7"/>
      <c r="U170" s="7"/>
      <c r="V170" s="7"/>
      <c r="W170" s="7"/>
      <c r="X170" s="7"/>
      <c r="Y170" s="7"/>
      <c r="Z170" s="7"/>
      <c r="AA170" s="7"/>
      <c r="AB170" s="7"/>
      <c r="AC170" s="7"/>
      <c r="AD170" s="7"/>
      <c r="AE170" s="7"/>
      <c r="AF170" s="7"/>
      <c r="AG170" s="7"/>
      <c r="AH170" s="7"/>
    </row>
    <row r="171" spans="1:34" x14ac:dyDescent="0.25">
      <c r="A171" s="52"/>
      <c r="B171" s="52"/>
      <c r="C171" s="53"/>
      <c r="D171" s="53"/>
      <c r="E171" s="53"/>
      <c r="F171" s="53"/>
      <c r="G171" s="53"/>
      <c r="H171" s="53"/>
      <c r="I171" s="53"/>
      <c r="J171" s="53"/>
      <c r="K171" s="53"/>
      <c r="L171" s="53"/>
      <c r="M171" s="7"/>
      <c r="N171" s="7"/>
      <c r="O171" s="7"/>
      <c r="P171" s="7"/>
      <c r="Q171" s="7"/>
      <c r="R171" s="7"/>
      <c r="S171" s="7"/>
      <c r="T171" s="7"/>
      <c r="U171" s="7"/>
      <c r="V171" s="7"/>
      <c r="W171" s="7"/>
      <c r="X171" s="7"/>
      <c r="Y171" s="7"/>
      <c r="Z171" s="7"/>
      <c r="AA171" s="7"/>
      <c r="AB171" s="7"/>
      <c r="AC171" s="7"/>
      <c r="AD171" s="7"/>
      <c r="AE171" s="7"/>
      <c r="AF171" s="7"/>
      <c r="AG171" s="7"/>
      <c r="AH171" s="7"/>
    </row>
    <row r="172" spans="1:34" x14ac:dyDescent="0.25">
      <c r="A172" s="52"/>
      <c r="B172" s="52"/>
      <c r="C172" s="53"/>
      <c r="D172" s="53"/>
      <c r="E172" s="53"/>
      <c r="F172" s="53"/>
      <c r="G172" s="53"/>
      <c r="H172" s="53"/>
      <c r="I172" s="53"/>
      <c r="J172" s="53"/>
      <c r="K172" s="53"/>
      <c r="L172" s="53"/>
      <c r="M172" s="7"/>
      <c r="N172" s="7"/>
      <c r="O172" s="7"/>
      <c r="P172" s="7"/>
      <c r="Q172" s="7"/>
      <c r="R172" s="7"/>
      <c r="S172" s="7"/>
      <c r="T172" s="7"/>
      <c r="U172" s="7"/>
      <c r="V172" s="7"/>
      <c r="W172" s="7"/>
      <c r="X172" s="7"/>
      <c r="Y172" s="7"/>
      <c r="Z172" s="7"/>
      <c r="AA172" s="7"/>
      <c r="AB172" s="7"/>
      <c r="AC172" s="7"/>
      <c r="AD172" s="7"/>
      <c r="AE172" s="7"/>
      <c r="AF172" s="7"/>
      <c r="AG172" s="7"/>
      <c r="AH172" s="7"/>
    </row>
    <row r="173" spans="1:34" x14ac:dyDescent="0.25">
      <c r="A173" s="52"/>
      <c r="B173" s="52"/>
      <c r="C173" s="53"/>
      <c r="D173" s="53"/>
      <c r="E173" s="53"/>
      <c r="F173" s="53"/>
      <c r="G173" s="53"/>
      <c r="H173" s="53"/>
      <c r="I173" s="53"/>
      <c r="J173" s="53"/>
      <c r="K173" s="53"/>
      <c r="L173" s="53"/>
      <c r="M173" s="7"/>
      <c r="N173" s="7"/>
      <c r="O173" s="7"/>
      <c r="P173" s="7"/>
      <c r="Q173" s="7"/>
      <c r="R173" s="7"/>
      <c r="S173" s="7"/>
      <c r="T173" s="7"/>
      <c r="U173" s="7"/>
      <c r="V173" s="7"/>
      <c r="W173" s="7"/>
      <c r="X173" s="7"/>
      <c r="Y173" s="7"/>
      <c r="Z173" s="7"/>
      <c r="AA173" s="7"/>
      <c r="AB173" s="7"/>
      <c r="AC173" s="7"/>
      <c r="AD173" s="7"/>
      <c r="AE173" s="7"/>
      <c r="AF173" s="7"/>
      <c r="AG173" s="7"/>
      <c r="AH173" s="7"/>
    </row>
    <row r="174" spans="1:34" x14ac:dyDescent="0.25">
      <c r="A174" s="52"/>
      <c r="B174" s="52"/>
      <c r="C174" s="53"/>
      <c r="D174" s="53"/>
      <c r="E174" s="53"/>
      <c r="F174" s="53"/>
      <c r="G174" s="53"/>
      <c r="H174" s="53"/>
      <c r="I174" s="53"/>
      <c r="J174" s="53"/>
      <c r="K174" s="53"/>
      <c r="L174" s="53"/>
      <c r="M174" s="7"/>
      <c r="N174" s="7"/>
      <c r="O174" s="7"/>
      <c r="P174" s="7"/>
      <c r="Q174" s="7"/>
      <c r="R174" s="7"/>
      <c r="S174" s="7"/>
      <c r="T174" s="7"/>
      <c r="U174" s="7"/>
      <c r="V174" s="7"/>
      <c r="W174" s="7"/>
      <c r="X174" s="7"/>
      <c r="Y174" s="7"/>
      <c r="Z174" s="7"/>
      <c r="AA174" s="7"/>
      <c r="AB174" s="7"/>
      <c r="AC174" s="7"/>
      <c r="AD174" s="7"/>
      <c r="AE174" s="7"/>
      <c r="AF174" s="7"/>
      <c r="AG174" s="7"/>
      <c r="AH174" s="7"/>
    </row>
    <row r="175" spans="1:34" x14ac:dyDescent="0.25">
      <c r="A175" s="52"/>
      <c r="B175" s="52"/>
      <c r="C175" s="53"/>
      <c r="D175" s="53"/>
      <c r="E175" s="53"/>
      <c r="F175" s="53"/>
      <c r="G175" s="53"/>
      <c r="H175" s="53"/>
      <c r="I175" s="53"/>
      <c r="J175" s="53"/>
      <c r="K175" s="53"/>
      <c r="L175" s="53"/>
      <c r="M175" s="7"/>
      <c r="N175" s="7"/>
      <c r="O175" s="7"/>
      <c r="P175" s="7"/>
      <c r="Q175" s="7"/>
      <c r="R175" s="7"/>
      <c r="S175" s="7"/>
      <c r="T175" s="7"/>
      <c r="U175" s="7"/>
      <c r="V175" s="7"/>
      <c r="W175" s="7"/>
      <c r="X175" s="7"/>
      <c r="Y175" s="7"/>
      <c r="Z175" s="7"/>
      <c r="AA175" s="7"/>
      <c r="AB175" s="7"/>
      <c r="AC175" s="7"/>
      <c r="AD175" s="7"/>
      <c r="AE175" s="7"/>
      <c r="AF175" s="7"/>
      <c r="AG175" s="7"/>
      <c r="AH175" s="7"/>
    </row>
    <row r="176" spans="1:34" x14ac:dyDescent="0.25">
      <c r="A176" s="52"/>
      <c r="B176" s="52"/>
      <c r="C176" s="53"/>
      <c r="D176" s="53"/>
      <c r="E176" s="53"/>
      <c r="F176" s="53"/>
      <c r="G176" s="53"/>
      <c r="H176" s="53"/>
      <c r="I176" s="53"/>
      <c r="J176" s="53"/>
      <c r="K176" s="53"/>
      <c r="L176" s="53"/>
      <c r="M176" s="7"/>
      <c r="N176" s="7"/>
      <c r="O176" s="7"/>
      <c r="P176" s="7"/>
      <c r="Q176" s="7"/>
      <c r="R176" s="7"/>
      <c r="S176" s="7"/>
      <c r="T176" s="7"/>
      <c r="U176" s="7"/>
      <c r="V176" s="7"/>
      <c r="W176" s="7"/>
      <c r="X176" s="7"/>
      <c r="Y176" s="7"/>
      <c r="Z176" s="7"/>
      <c r="AA176" s="7"/>
      <c r="AB176" s="7"/>
      <c r="AC176" s="7"/>
      <c r="AD176" s="7"/>
      <c r="AE176" s="7"/>
      <c r="AF176" s="7"/>
      <c r="AG176" s="7"/>
      <c r="AH176" s="7"/>
    </row>
    <row r="177" spans="1:34" x14ac:dyDescent="0.25">
      <c r="A177" s="52"/>
      <c r="B177" s="52"/>
      <c r="C177" s="53"/>
      <c r="D177" s="53"/>
      <c r="E177" s="53"/>
      <c r="F177" s="53"/>
      <c r="G177" s="53"/>
      <c r="H177" s="53"/>
      <c r="I177" s="53"/>
      <c r="J177" s="53"/>
      <c r="K177" s="53"/>
      <c r="L177" s="53"/>
      <c r="M177" s="7"/>
      <c r="N177" s="7"/>
      <c r="O177" s="7"/>
      <c r="P177" s="7"/>
      <c r="Q177" s="7"/>
      <c r="R177" s="7"/>
      <c r="S177" s="7"/>
      <c r="T177" s="7"/>
      <c r="U177" s="7"/>
      <c r="V177" s="7"/>
      <c r="W177" s="7"/>
      <c r="X177" s="7"/>
      <c r="Y177" s="7"/>
      <c r="Z177" s="7"/>
      <c r="AA177" s="7"/>
      <c r="AB177" s="7"/>
      <c r="AC177" s="7"/>
      <c r="AD177" s="7"/>
      <c r="AE177" s="7"/>
      <c r="AF177" s="7"/>
      <c r="AG177" s="7"/>
      <c r="AH177" s="7"/>
    </row>
    <row r="178" spans="1:34" x14ac:dyDescent="0.25">
      <c r="A178" s="52"/>
      <c r="B178" s="52"/>
      <c r="C178" s="53"/>
      <c r="D178" s="53"/>
      <c r="E178" s="53"/>
      <c r="F178" s="53"/>
      <c r="G178" s="53"/>
      <c r="H178" s="53"/>
      <c r="I178" s="53"/>
      <c r="J178" s="53"/>
      <c r="K178" s="53"/>
      <c r="L178" s="53"/>
      <c r="M178" s="7"/>
      <c r="N178" s="7"/>
      <c r="O178" s="7"/>
      <c r="P178" s="7"/>
      <c r="Q178" s="7"/>
      <c r="R178" s="7"/>
      <c r="S178" s="7"/>
      <c r="T178" s="7"/>
      <c r="U178" s="7"/>
      <c r="V178" s="7"/>
      <c r="W178" s="7"/>
      <c r="X178" s="7"/>
      <c r="Y178" s="7"/>
      <c r="Z178" s="7"/>
      <c r="AA178" s="7"/>
      <c r="AB178" s="7"/>
      <c r="AC178" s="7"/>
      <c r="AD178" s="7"/>
      <c r="AE178" s="7"/>
      <c r="AF178" s="7"/>
      <c r="AG178" s="7"/>
      <c r="AH178" s="7"/>
    </row>
    <row r="179" spans="1:34" x14ac:dyDescent="0.25">
      <c r="A179" s="52"/>
      <c r="B179" s="52"/>
      <c r="C179" s="53"/>
      <c r="D179" s="53"/>
      <c r="E179" s="53"/>
      <c r="F179" s="53"/>
      <c r="G179" s="53"/>
      <c r="H179" s="53"/>
      <c r="I179" s="53"/>
      <c r="J179" s="53"/>
      <c r="K179" s="53"/>
      <c r="L179" s="53"/>
      <c r="M179" s="7"/>
      <c r="N179" s="7"/>
      <c r="O179" s="7"/>
      <c r="P179" s="7"/>
      <c r="Q179" s="7"/>
      <c r="R179" s="7"/>
      <c r="S179" s="7"/>
      <c r="T179" s="7"/>
      <c r="U179" s="7"/>
      <c r="V179" s="7"/>
      <c r="W179" s="7"/>
      <c r="X179" s="7"/>
      <c r="Y179" s="7"/>
      <c r="Z179" s="7"/>
      <c r="AA179" s="7"/>
      <c r="AB179" s="7"/>
      <c r="AC179" s="7"/>
      <c r="AD179" s="7"/>
      <c r="AE179" s="7"/>
      <c r="AF179" s="7"/>
      <c r="AG179" s="7"/>
      <c r="AH179" s="7"/>
    </row>
    <row r="180" spans="1:34" x14ac:dyDescent="0.25">
      <c r="A180" s="52"/>
      <c r="B180" s="52"/>
      <c r="C180" s="53"/>
      <c r="D180" s="53"/>
      <c r="E180" s="53"/>
      <c r="F180" s="53"/>
      <c r="G180" s="53"/>
      <c r="H180" s="53"/>
      <c r="I180" s="53"/>
      <c r="J180" s="53"/>
      <c r="K180" s="53"/>
      <c r="L180" s="53"/>
      <c r="M180" s="7"/>
      <c r="N180" s="7"/>
      <c r="O180" s="7"/>
      <c r="P180" s="7"/>
      <c r="Q180" s="7"/>
      <c r="R180" s="7"/>
      <c r="S180" s="7"/>
      <c r="T180" s="7"/>
      <c r="U180" s="7"/>
      <c r="V180" s="7"/>
      <c r="W180" s="7"/>
      <c r="X180" s="7"/>
      <c r="Y180" s="7"/>
      <c r="Z180" s="7"/>
      <c r="AA180" s="7"/>
      <c r="AB180" s="7"/>
      <c r="AC180" s="7"/>
      <c r="AD180" s="7"/>
      <c r="AE180" s="7"/>
      <c r="AF180" s="7"/>
      <c r="AG180" s="7"/>
      <c r="AH180" s="7"/>
    </row>
    <row r="181" spans="1:34" x14ac:dyDescent="0.25">
      <c r="A181" s="52"/>
      <c r="B181" s="52"/>
      <c r="C181" s="53"/>
      <c r="D181" s="53"/>
      <c r="E181" s="53"/>
      <c r="F181" s="53"/>
      <c r="G181" s="53"/>
      <c r="H181" s="53"/>
      <c r="I181" s="53"/>
      <c r="J181" s="53"/>
      <c r="K181" s="53"/>
      <c r="L181" s="53"/>
      <c r="M181" s="7"/>
      <c r="N181" s="7"/>
      <c r="O181" s="7"/>
      <c r="P181" s="7"/>
      <c r="Q181" s="7"/>
      <c r="R181" s="7"/>
      <c r="S181" s="7"/>
      <c r="T181" s="7"/>
      <c r="U181" s="7"/>
      <c r="V181" s="7"/>
      <c r="W181" s="7"/>
      <c r="X181" s="7"/>
      <c r="Y181" s="7"/>
      <c r="Z181" s="7"/>
      <c r="AA181" s="7"/>
      <c r="AB181" s="7"/>
      <c r="AC181" s="7"/>
      <c r="AD181" s="7"/>
      <c r="AE181" s="7"/>
      <c r="AF181" s="7"/>
      <c r="AG181" s="7"/>
      <c r="AH181" s="7"/>
    </row>
    <row r="182" spans="1:34" x14ac:dyDescent="0.25">
      <c r="A182" s="52"/>
      <c r="B182" s="52"/>
      <c r="C182" s="53"/>
      <c r="D182" s="53"/>
      <c r="E182" s="53"/>
      <c r="F182" s="53"/>
      <c r="G182" s="53"/>
      <c r="H182" s="53"/>
      <c r="I182" s="53"/>
      <c r="J182" s="53"/>
      <c r="K182" s="53"/>
      <c r="L182" s="53"/>
      <c r="M182" s="7"/>
      <c r="N182" s="7"/>
      <c r="O182" s="7"/>
      <c r="P182" s="7"/>
      <c r="Q182" s="7"/>
      <c r="R182" s="7"/>
      <c r="S182" s="7"/>
      <c r="T182" s="7"/>
      <c r="U182" s="7"/>
      <c r="V182" s="7"/>
      <c r="W182" s="7"/>
      <c r="X182" s="7"/>
      <c r="Y182" s="7"/>
      <c r="Z182" s="7"/>
      <c r="AA182" s="7"/>
      <c r="AB182" s="7"/>
      <c r="AC182" s="7"/>
      <c r="AD182" s="7"/>
      <c r="AE182" s="7"/>
      <c r="AF182" s="7"/>
      <c r="AG182" s="7"/>
      <c r="AH182" s="7"/>
    </row>
    <row r="183" spans="1:34" x14ac:dyDescent="0.25">
      <c r="A183" s="52"/>
      <c r="B183" s="52"/>
      <c r="C183" s="53"/>
      <c r="D183" s="53"/>
      <c r="E183" s="53"/>
      <c r="F183" s="53"/>
      <c r="G183" s="53"/>
      <c r="H183" s="53"/>
      <c r="I183" s="53"/>
      <c r="J183" s="53"/>
      <c r="K183" s="53"/>
      <c r="L183" s="53"/>
      <c r="M183" s="7"/>
      <c r="N183" s="7"/>
      <c r="O183" s="7"/>
      <c r="P183" s="7"/>
      <c r="Q183" s="7"/>
      <c r="R183" s="7"/>
      <c r="S183" s="7"/>
      <c r="T183" s="7"/>
      <c r="U183" s="7"/>
      <c r="V183" s="7"/>
      <c r="W183" s="7"/>
      <c r="X183" s="7"/>
      <c r="Y183" s="7"/>
      <c r="Z183" s="7"/>
      <c r="AA183" s="7"/>
      <c r="AB183" s="7"/>
      <c r="AC183" s="7"/>
      <c r="AD183" s="7"/>
      <c r="AE183" s="7"/>
      <c r="AF183" s="7"/>
      <c r="AG183" s="7"/>
      <c r="AH183" s="7"/>
    </row>
    <row r="184" spans="1:34" x14ac:dyDescent="0.25">
      <c r="D184" s="53"/>
      <c r="E184" s="53"/>
      <c r="F184" s="53"/>
      <c r="G184" s="53"/>
      <c r="H184" s="53"/>
      <c r="I184" s="53"/>
      <c r="J184" s="53"/>
      <c r="K184" s="53"/>
      <c r="L184" s="53"/>
      <c r="M184" s="7"/>
      <c r="N184" s="7"/>
      <c r="O184" s="7"/>
      <c r="P184" s="7"/>
      <c r="Q184" s="7"/>
      <c r="R184" s="7"/>
      <c r="S184" s="7"/>
      <c r="T184" s="7"/>
      <c r="U184" s="7"/>
      <c r="V184" s="7"/>
      <c r="W184" s="7"/>
      <c r="X184" s="7"/>
      <c r="Y184" s="7"/>
      <c r="Z184" s="7"/>
      <c r="AA184" s="7"/>
      <c r="AB184" s="7"/>
      <c r="AC184" s="7"/>
      <c r="AD184" s="7"/>
      <c r="AE184" s="7"/>
      <c r="AF184" s="7"/>
      <c r="AG184" s="7"/>
      <c r="AH184" s="7"/>
    </row>
    <row r="185" spans="1:34" x14ac:dyDescent="0.25">
      <c r="W185" s="7"/>
      <c r="X185" s="7"/>
      <c r="Y185" s="7"/>
      <c r="Z185" s="7"/>
      <c r="AA185" s="7"/>
      <c r="AB185" s="7"/>
      <c r="AC185" s="7"/>
      <c r="AD185" s="7"/>
      <c r="AE185" s="7"/>
      <c r="AF185" s="7"/>
      <c r="AG185" s="7"/>
      <c r="AH185" s="7"/>
    </row>
    <row r="186" spans="1:34" x14ac:dyDescent="0.25">
      <c r="W186" s="7"/>
      <c r="X186" s="7"/>
      <c r="Y186" s="7"/>
      <c r="Z186" s="7"/>
      <c r="AA186" s="7"/>
      <c r="AB186" s="7"/>
      <c r="AC186" s="7"/>
      <c r="AD186" s="7"/>
      <c r="AE186" s="7"/>
      <c r="AF186" s="7"/>
      <c r="AG186" s="7"/>
      <c r="AH186" s="7"/>
    </row>
    <row r="187" spans="1:34" x14ac:dyDescent="0.25">
      <c r="W187" s="7"/>
      <c r="X187" s="7"/>
      <c r="Y187" s="7"/>
      <c r="Z187" s="7"/>
      <c r="AA187" s="7"/>
      <c r="AB187" s="7"/>
      <c r="AC187" s="7"/>
      <c r="AD187" s="7"/>
      <c r="AE187" s="7"/>
      <c r="AF187" s="7"/>
      <c r="AG187" s="7"/>
      <c r="AH187" s="7"/>
    </row>
    <row r="188" spans="1:34" x14ac:dyDescent="0.25">
      <c r="W188" s="7"/>
      <c r="X188" s="7"/>
      <c r="Y188" s="7"/>
      <c r="Z188" s="7"/>
      <c r="AA188" s="7"/>
      <c r="AB188" s="7"/>
      <c r="AC188" s="7"/>
      <c r="AD188" s="7"/>
      <c r="AE188" s="7"/>
      <c r="AF188" s="7"/>
      <c r="AG188" s="7"/>
      <c r="AH188" s="7"/>
    </row>
    <row r="189" spans="1:34" x14ac:dyDescent="0.25">
      <c r="W189" s="7"/>
      <c r="X189" s="7"/>
      <c r="Y189" s="7"/>
      <c r="Z189" s="7"/>
      <c r="AA189" s="7"/>
      <c r="AB189" s="7"/>
      <c r="AC189" s="7"/>
      <c r="AD189" s="7"/>
      <c r="AE189" s="7"/>
      <c r="AF189" s="7"/>
      <c r="AG189" s="7"/>
      <c r="AH189" s="7"/>
    </row>
    <row r="190" spans="1:34" x14ac:dyDescent="0.25">
      <c r="W190" s="7"/>
      <c r="X190" s="7"/>
      <c r="Y190" s="7"/>
      <c r="Z190" s="7"/>
      <c r="AA190" s="7"/>
      <c r="AB190" s="7"/>
      <c r="AC190" s="7"/>
      <c r="AD190" s="7"/>
      <c r="AE190" s="7"/>
      <c r="AF190" s="7"/>
      <c r="AG190" s="7"/>
      <c r="AH190" s="7"/>
    </row>
    <row r="191" spans="1:34" x14ac:dyDescent="0.25">
      <c r="W191" s="7"/>
      <c r="X191" s="7"/>
      <c r="Y191" s="7"/>
      <c r="Z191" s="7"/>
      <c r="AA191" s="7"/>
      <c r="AB191" s="7"/>
      <c r="AC191" s="7"/>
      <c r="AD191" s="7"/>
      <c r="AE191" s="7"/>
      <c r="AF191" s="7"/>
      <c r="AG191" s="7"/>
      <c r="AH191" s="7"/>
    </row>
  </sheetData>
  <mergeCells count="35">
    <mergeCell ref="A32:C32"/>
    <mergeCell ref="D32:H32"/>
    <mergeCell ref="A2:D2"/>
    <mergeCell ref="E2:H2"/>
    <mergeCell ref="I2:N2"/>
    <mergeCell ref="E26:F26"/>
    <mergeCell ref="I26:J26"/>
    <mergeCell ref="E27:F27"/>
    <mergeCell ref="A29:C29"/>
    <mergeCell ref="D29:H29"/>
    <mergeCell ref="A30:C30"/>
    <mergeCell ref="A31:C31"/>
    <mergeCell ref="D31:H31"/>
    <mergeCell ref="A39:C39"/>
    <mergeCell ref="D39:H39"/>
    <mergeCell ref="A33:C33"/>
    <mergeCell ref="D33:H33"/>
    <mergeCell ref="A34:C34"/>
    <mergeCell ref="D34:H34"/>
    <mergeCell ref="A35:C35"/>
    <mergeCell ref="D35:H35"/>
    <mergeCell ref="A36:C36"/>
    <mergeCell ref="D36:H36"/>
    <mergeCell ref="A37:C37"/>
    <mergeCell ref="A38:C38"/>
    <mergeCell ref="D38:H38"/>
    <mergeCell ref="A45:C45"/>
    <mergeCell ref="D45:H45"/>
    <mergeCell ref="A40:C40"/>
    <mergeCell ref="A41:C41"/>
    <mergeCell ref="A42:C42"/>
    <mergeCell ref="A43:C43"/>
    <mergeCell ref="D43:H43"/>
    <mergeCell ref="A44:C44"/>
    <mergeCell ref="D44:H44"/>
  </mergeCells>
  <printOptions gridLines="1"/>
  <pageMargins left="0.5" right="0.5" top="1" bottom="1" header="0.5" footer="0.5"/>
  <pageSetup scale="48" orientation="landscape" r:id="rId1"/>
  <headerFooter alignWithMargins="0">
    <oddHeader xml:space="preserve">&amp;CSmall Rural DSH SFY 2014
</oddHeader>
    <oddFooter>&amp;LHealth Care Authority
Financial Services Division
Office of Hospital Finance
MS: 45500
SRDSH SFY 2012</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'K:\HospitalFinance\DSH-ProShare-NPro\SFY 2019\[(2)_SFY2019 DSH Data _With Final Rule IncludedMIPUR Calculation.xlsx]DSH Data'!#REF!</xm:f>
          </x14:formula1>
          <xm:sqref>D4:D23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SRDSH</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O'Hare, Mary (HCA)</dc:creator>
  <cp:lastModifiedBy>Oxford, Natalia (HCA)</cp:lastModifiedBy>
  <dcterms:created xsi:type="dcterms:W3CDTF">2020-05-05T14:17:04Z</dcterms:created>
  <dcterms:modified xsi:type="dcterms:W3CDTF">2020-06-01T21:19:54Z</dcterms:modified>
</cp:coreProperties>
</file>