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milw-isilon-prod-smb.milliman.com\seath-medicaid$\WHA\Projects\06-Budget_Support\2024\27_BH_Reporting\Analysis\04-Survey\20250107 Survey Training #2 &amp; Updated Survey Template\"/>
    </mc:Choice>
  </mc:AlternateContent>
  <xr:revisionPtr revIDLastSave="0" documentId="13_ncr:1_{1B6A2820-29FF-4460-ADD5-83D04A67928D}" xr6:coauthVersionLast="47" xr6:coauthVersionMax="47" xr10:uidLastSave="{00000000-0000-0000-0000-000000000000}"/>
  <workbookProtection workbookAlgorithmName="SHA-512" workbookHashValue="+U4Ke66uzSwOzixjsrHGSDw08CPs9153GBIvVtcLzGJWKDroleo7uSKTa1wYphdQayOg1IYMii+BSodxWgy2yA==" workbookSaltValue="uvu4lqhdHm2gXAViSGm7Yg==" workbookSpinCount="100000" lockStructure="1"/>
  <bookViews>
    <workbookView xWindow="-110" yWindow="-110" windowWidth="19420" windowHeight="11620" firstSheet="1" activeTab="1" xr2:uid="{DF617694-B189-44AB-BDD1-C285D73D3DE1}"/>
  </bookViews>
  <sheets>
    <sheet name="User Select" sheetId="2" state="veryHidden" r:id="rId1"/>
    <sheet name="Instructions" sheetId="3" r:id="rId2"/>
    <sheet name="1. Information and Attestation" sheetId="4" r:id="rId3"/>
    <sheet name="2. Direct Care Staff" sheetId="5" r:id="rId4"/>
    <sheet name="3. Supervisors" sheetId="6" r:id="rId5"/>
    <sheet name="4. Productivity" sheetId="7" r:id="rId6"/>
    <sheet name="5. Additional Compensation" sheetId="8" r:id="rId7"/>
    <sheet name="6. Training and PTO" sheetId="9" r:id="rId8"/>
    <sheet name="7. Service-Specific Assumptions" sheetId="10" r:id="rId9"/>
    <sheet name="8. Admin &amp; Program Supp Costs" sheetId="11" r:id="rId10"/>
    <sheet name="9. Survey Feedback" sheetId="12" r:id="rId11"/>
    <sheet name="10. Scratchpad" sheetId="13" r:id="rId12"/>
    <sheet name="Location Reference" sheetId="14" r:id="rId13"/>
    <sheet name="Provider Type Crosswalk" sheetId="15" r:id="rId14"/>
    <sheet name="Limitations" sheetId="16" r:id="rId15"/>
  </sheets>
  <definedNames>
    <definedName name="_xlnm._FilterDatabase" localSheetId="8" hidden="1">'7. Service-Specific Assumptions'!$B$11:$J$36</definedName>
    <definedName name="_Key1" localSheetId="2" hidden="1">#REF!</definedName>
    <definedName name="_Key1" localSheetId="3" hidden="1">#REF!</definedName>
    <definedName name="_Key1" localSheetId="4" hidden="1">#REF!</definedName>
    <definedName name="_Key1" localSheetId="8" hidden="1">#REF!</definedName>
    <definedName name="_Key1" localSheetId="9" hidden="1">#REF!</definedName>
    <definedName name="_Key1" localSheetId="12" hidden="1">#REF!</definedName>
    <definedName name="_Key1" localSheetId="13" hidden="1">#REF!</definedName>
    <definedName name="_Key1" hidden="1">#REF!</definedName>
    <definedName name="_Key1001" localSheetId="2" hidden="1">#REF!</definedName>
    <definedName name="_Key1001" localSheetId="3" hidden="1">#REF!</definedName>
    <definedName name="_Key1001" localSheetId="4" hidden="1">#REF!</definedName>
    <definedName name="_Key1001" localSheetId="8" hidden="1">#REF!</definedName>
    <definedName name="_Key1001" localSheetId="9" hidden="1">#REF!</definedName>
    <definedName name="_Key1001" localSheetId="12" hidden="1">#REF!</definedName>
    <definedName name="_Key1001" localSheetId="13" hidden="1">#REF!</definedName>
    <definedName name="_Key1001" hidden="1">#REF!</definedName>
    <definedName name="_Key2" localSheetId="2" hidden="1">#REF!</definedName>
    <definedName name="_Key2" localSheetId="3" hidden="1">#REF!</definedName>
    <definedName name="_Key2" localSheetId="4" hidden="1">#REF!</definedName>
    <definedName name="_Key2" localSheetId="8" hidden="1">#REF!</definedName>
    <definedName name="_Key2" localSheetId="9" hidden="1">#REF!</definedName>
    <definedName name="_Key2" localSheetId="12" hidden="1">#REF!</definedName>
    <definedName name="_Key2" localSheetId="13" hidden="1">#REF!</definedName>
    <definedName name="_Key2" hidden="1">#REF!</definedName>
    <definedName name="_Key2001" localSheetId="2" hidden="1">#REF!</definedName>
    <definedName name="_Key2001" localSheetId="3" hidden="1">#REF!</definedName>
    <definedName name="_Key2001" localSheetId="4" hidden="1">#REF!</definedName>
    <definedName name="_Key2001" localSheetId="8" hidden="1">#REF!</definedName>
    <definedName name="_Key2001" localSheetId="9" hidden="1">#REF!</definedName>
    <definedName name="_Key2001" localSheetId="12" hidden="1">#REF!</definedName>
    <definedName name="_Key2001" localSheetId="13" hidden="1">#REF!</definedName>
    <definedName name="_Key2001"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8" hidden="1">#REF!</definedName>
    <definedName name="_Sort" localSheetId="9" hidden="1">#REF!</definedName>
    <definedName name="_Sort" localSheetId="12" hidden="1">#REF!</definedName>
    <definedName name="_Sort" localSheetId="13" hidden="1">#REF!</definedName>
    <definedName name="_Sort" hidden="1">#REF!</definedName>
    <definedName name="_Sort0001" localSheetId="2" hidden="1">#REF!</definedName>
    <definedName name="_Sort0001" localSheetId="3" hidden="1">#REF!</definedName>
    <definedName name="_Sort0001" localSheetId="4" hidden="1">#REF!</definedName>
    <definedName name="_Sort0001" localSheetId="8" hidden="1">#REF!</definedName>
    <definedName name="_Sort0001" localSheetId="9" hidden="1">#REF!</definedName>
    <definedName name="_Sort0001" localSheetId="12" hidden="1">#REF!</definedName>
    <definedName name="_Sort0001" localSheetId="13" hidden="1">#REF!</definedName>
    <definedName name="_Sort0001" hidden="1">#REF!</definedName>
    <definedName name="_UC2" localSheetId="2" hidden="1">{#N/A,#N/A,FALSE,"trend"}</definedName>
    <definedName name="_UC2" localSheetId="3" hidden="1">{#N/A,#N/A,FALSE,"trend"}</definedName>
    <definedName name="_UC2" localSheetId="4" hidden="1">{#N/A,#N/A,FALSE,"trend"}</definedName>
    <definedName name="_UC2" localSheetId="7" hidden="1">{#N/A,#N/A,FALSE,"trend"}</definedName>
    <definedName name="_UC2" localSheetId="8" hidden="1">{#N/A,#N/A,FALSE,"trend"}</definedName>
    <definedName name="_UC2" localSheetId="9" hidden="1">{#N/A,#N/A,FALSE,"trend"}</definedName>
    <definedName name="_UC2" localSheetId="1" hidden="1">{#N/A,#N/A,FALSE,"trend"}</definedName>
    <definedName name="_UC2" localSheetId="14" hidden="1">{#N/A,#N/A,FALSE,"trend"}</definedName>
    <definedName name="_UC2" localSheetId="12" hidden="1">{#N/A,#N/A,FALSE,"trend"}</definedName>
    <definedName name="_UC2" localSheetId="13" hidden="1">{#N/A,#N/A,FALSE,"trend"}</definedName>
    <definedName name="_UC2" hidden="1">{#N/A,#N/A,FALSE,"trend"}</definedName>
    <definedName name="_UC3" localSheetId="2" hidden="1">{#N/A,#N/A,FALSE,"trend"}</definedName>
    <definedName name="_UC3" localSheetId="3" hidden="1">{#N/A,#N/A,FALSE,"trend"}</definedName>
    <definedName name="_UC3" localSheetId="4" hidden="1">{#N/A,#N/A,FALSE,"trend"}</definedName>
    <definedName name="_UC3" localSheetId="7" hidden="1">{#N/A,#N/A,FALSE,"trend"}</definedName>
    <definedName name="_UC3" localSheetId="8" hidden="1">{#N/A,#N/A,FALSE,"trend"}</definedName>
    <definedName name="_UC3" localSheetId="9" hidden="1">{#N/A,#N/A,FALSE,"trend"}</definedName>
    <definedName name="_UC3" localSheetId="1" hidden="1">{#N/A,#N/A,FALSE,"trend"}</definedName>
    <definedName name="_UC3" localSheetId="14" hidden="1">{#N/A,#N/A,FALSE,"trend"}</definedName>
    <definedName name="_UC3" localSheetId="12" hidden="1">{#N/A,#N/A,FALSE,"trend"}</definedName>
    <definedName name="_UC3" localSheetId="13" hidden="1">{#N/A,#N/A,FALSE,"trend"}</definedName>
    <definedName name="_UC3" hidden="1">{#N/A,#N/A,FALSE,"trend"}</definedName>
    <definedName name="aaa" localSheetId="2" hidden="1">#REF!</definedName>
    <definedName name="aaa" localSheetId="3" hidden="1">#REF!</definedName>
    <definedName name="aaa" localSheetId="4" hidden="1">#REF!</definedName>
    <definedName name="aaa" localSheetId="8" hidden="1">#REF!</definedName>
    <definedName name="aaa" localSheetId="9" hidden="1">#REF!</definedName>
    <definedName name="aaa" localSheetId="12" hidden="1">#REF!</definedName>
    <definedName name="aaa" localSheetId="13" hidden="1">#REF!</definedName>
    <definedName name="aaa" hidden="1">#REF!</definedName>
    <definedName name="aaaa" localSheetId="2" hidden="1">{#N/A,#N/A,FALSE,"trend"}</definedName>
    <definedName name="aaaa" localSheetId="3" hidden="1">{#N/A,#N/A,FALSE,"trend"}</definedName>
    <definedName name="aaaa" localSheetId="4" hidden="1">{#N/A,#N/A,FALSE,"trend"}</definedName>
    <definedName name="aaaa" localSheetId="7" hidden="1">{#N/A,#N/A,FALSE,"trend"}</definedName>
    <definedName name="aaaa" localSheetId="8" hidden="1">{#N/A,#N/A,FALSE,"trend"}</definedName>
    <definedName name="aaaa" localSheetId="9" hidden="1">{#N/A,#N/A,FALSE,"trend"}</definedName>
    <definedName name="aaaa" localSheetId="1" hidden="1">{#N/A,#N/A,FALSE,"trend"}</definedName>
    <definedName name="aaaa" localSheetId="14" hidden="1">{#N/A,#N/A,FALSE,"trend"}</definedName>
    <definedName name="aaaa" localSheetId="12" hidden="1">{#N/A,#N/A,FALSE,"trend"}</definedName>
    <definedName name="aaaa" localSheetId="13" hidden="1">{#N/A,#N/A,FALSE,"trend"}</definedName>
    <definedName name="aaaa" hidden="1">{#N/A,#N/A,FALSE,"trend"}</definedName>
    <definedName name="adfa" localSheetId="2" hidden="1">{#N/A,#N/A,FALSE,"trend"}</definedName>
    <definedName name="adfa" localSheetId="3" hidden="1">{#N/A,#N/A,FALSE,"trend"}</definedName>
    <definedName name="adfa" localSheetId="4" hidden="1">{#N/A,#N/A,FALSE,"trend"}</definedName>
    <definedName name="adfa" localSheetId="7" hidden="1">{#N/A,#N/A,FALSE,"trend"}</definedName>
    <definedName name="adfa" localSheetId="8" hidden="1">{#N/A,#N/A,FALSE,"trend"}</definedName>
    <definedName name="adfa" localSheetId="9" hidden="1">{#N/A,#N/A,FALSE,"trend"}</definedName>
    <definedName name="adfa" localSheetId="1" hidden="1">{#N/A,#N/A,FALSE,"trend"}</definedName>
    <definedName name="adfa" localSheetId="14" hidden="1">{#N/A,#N/A,FALSE,"trend"}</definedName>
    <definedName name="adfa" localSheetId="12" hidden="1">{#N/A,#N/A,FALSE,"trend"}</definedName>
    <definedName name="adfa" localSheetId="13" hidden="1">{#N/A,#N/A,FALSE,"trend"}</definedName>
    <definedName name="adfa" hidden="1">{#N/A,#N/A,FALSE,"trend"}</definedName>
    <definedName name="Association_Assessment_Model" localSheetId="2" hidden="1">#REF!</definedName>
    <definedName name="Association_Assessment_Model" localSheetId="3" hidden="1">#REF!</definedName>
    <definedName name="Association_Assessment_Model" localSheetId="4" hidden="1">#REF!</definedName>
    <definedName name="Association_Assessment_Model" localSheetId="8" hidden="1">#REF!</definedName>
    <definedName name="Association_Assessment_Model" localSheetId="9" hidden="1">#REF!</definedName>
    <definedName name="Association_Assessment_Model" localSheetId="12" hidden="1">#REF!</definedName>
    <definedName name="Association_Assessment_Model" localSheetId="13" hidden="1">#REF!</definedName>
    <definedName name="Association_Assessment_Model" hidden="1">#REF!</definedName>
    <definedName name="Dir_Indir_Time" localSheetId="8">'7. Service-Specific Assumptions'!$Q$14:$V$14</definedName>
    <definedName name="f" localSheetId="2" hidden="1">{#N/A,#N/A,FALSE,"trend"}</definedName>
    <definedName name="f" localSheetId="3" hidden="1">{#N/A,#N/A,FALSE,"trend"}</definedName>
    <definedName name="f" localSheetId="4" hidden="1">{#N/A,#N/A,FALSE,"trend"}</definedName>
    <definedName name="f" localSheetId="7" hidden="1">{#N/A,#N/A,FALSE,"trend"}</definedName>
    <definedName name="f" localSheetId="8" hidden="1">{#N/A,#N/A,FALSE,"trend"}</definedName>
    <definedName name="f" localSheetId="9" hidden="1">{#N/A,#N/A,FALSE,"trend"}</definedName>
    <definedName name="f" localSheetId="1" hidden="1">{#N/A,#N/A,FALSE,"trend"}</definedName>
    <definedName name="f" localSheetId="14" hidden="1">{#N/A,#N/A,FALSE,"trend"}</definedName>
    <definedName name="f" localSheetId="12" hidden="1">{#N/A,#N/A,FALSE,"trend"}</definedName>
    <definedName name="f" localSheetId="13" hidden="1">{#N/A,#N/A,FALSE,"trend"}</definedName>
    <definedName name="f" hidden="1">{#N/A,#N/A,FALSE,"trend"}</definedName>
    <definedName name="fafa" localSheetId="2" hidden="1">{#N/A,#N/A,FALSE,"trend"}</definedName>
    <definedName name="fafa" localSheetId="3" hidden="1">{#N/A,#N/A,FALSE,"trend"}</definedName>
    <definedName name="fafa" localSheetId="4" hidden="1">{#N/A,#N/A,FALSE,"trend"}</definedName>
    <definedName name="fafa" localSheetId="7" hidden="1">{#N/A,#N/A,FALSE,"trend"}</definedName>
    <definedName name="fafa" localSheetId="8" hidden="1">{#N/A,#N/A,FALSE,"trend"}</definedName>
    <definedName name="fafa" localSheetId="9" hidden="1">{#N/A,#N/A,FALSE,"trend"}</definedName>
    <definedName name="fafa" localSheetId="1" hidden="1">{#N/A,#N/A,FALSE,"trend"}</definedName>
    <definedName name="fafa" localSheetId="14" hidden="1">{#N/A,#N/A,FALSE,"trend"}</definedName>
    <definedName name="fafa" localSheetId="12" hidden="1">{#N/A,#N/A,FALSE,"trend"}</definedName>
    <definedName name="fafa" localSheetId="13" hidden="1">{#N/A,#N/A,FALSE,"trend"}</definedName>
    <definedName name="fafa" hidden="1">{#N/A,#N/A,FALSE,"trend"}</definedName>
    <definedName name="Hours_150" localSheetId="7">'6. Training and PTO'!$R$24:$AA$24</definedName>
    <definedName name="Hours_200" localSheetId="7">'6. Training and PTO'!$R$27:$AA$27</definedName>
    <definedName name="Hours_268" localSheetId="7">'6. Training and PTO'!$R$26:$AA$26</definedName>
    <definedName name="Hours_40" localSheetId="7">'6. Training and PTO'!$R$22:$AA$22</definedName>
    <definedName name="Hours_80" localSheetId="7">'6. Training and PTO'!$R$23:$AA$74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nutes_0" localSheetId="8">'7. Service-Specific Assumptions'!$U$12:$AD$12</definedName>
    <definedName name="Minutes_1.5" localSheetId="8">'7. Service-Specific Assumptions'!$U$14:$AD$14</definedName>
    <definedName name="Minutes_1.75" localSheetId="8">'7. Service-Specific Assumptions'!$U$15:$AD$15</definedName>
    <definedName name="Minutes_10" localSheetId="8">'7. Service-Specific Assumptions'!$U$31:$AD$31</definedName>
    <definedName name="Minutes_14" localSheetId="8">'7. Service-Specific Assumptions'!$U$32:$AD$32</definedName>
    <definedName name="Minutes_15" localSheetId="8">'7. Service-Specific Assumptions'!$U$33:$AD$33</definedName>
    <definedName name="Minutes_2" localSheetId="8">'7. Service-Specific Assumptions'!$U$16:$AD$16</definedName>
    <definedName name="Minutes_20" localSheetId="8">'7. Service-Specific Assumptions'!$U$34:$AD$34</definedName>
    <definedName name="Minutes_21" localSheetId="8">'7. Service-Specific Assumptions'!$U$35:$AD$35</definedName>
    <definedName name="Minutes_3" localSheetId="8">'7. Service-Specific Assumptions'!$U$17:$AD$17</definedName>
    <definedName name="Minutes_3.75" localSheetId="8">'7. Service-Specific Assumptions'!$U$18:$AD$18</definedName>
    <definedName name="Minutes_4" localSheetId="8">'7. Service-Specific Assumptions'!$U$19:$AD$19</definedName>
    <definedName name="Minutes_40" localSheetId="8">'7. Service-Specific Assumptions'!$U$36:$AD$36</definedName>
    <definedName name="Minutes_45" localSheetId="8">'7. Service-Specific Assumptions'!$U$79:$AD$79</definedName>
    <definedName name="Minutes_5" localSheetId="8">'7. Service-Specific Assumptions'!$U$20:$AD$20</definedName>
    <definedName name="Minutes_5.25" localSheetId="8">'7. Service-Specific Assumptions'!$U$21:$AD$21</definedName>
    <definedName name="Minutes_6" localSheetId="8">'7. Service-Specific Assumptions'!$U$22:$AD$22</definedName>
    <definedName name="Minutes_7.5" localSheetId="8">'7. Service-Specific Assumptions'!$U$23:$AD$23</definedName>
    <definedName name="other" localSheetId="2" hidden="1">{#N/A,#N/A,FALSE,"trend"}</definedName>
    <definedName name="other" localSheetId="3" hidden="1">{#N/A,#N/A,FALSE,"trend"}</definedName>
    <definedName name="other" localSheetId="4" hidden="1">{#N/A,#N/A,FALSE,"trend"}</definedName>
    <definedName name="other" localSheetId="7" hidden="1">{#N/A,#N/A,FALSE,"trend"}</definedName>
    <definedName name="other" localSheetId="8" hidden="1">{#N/A,#N/A,FALSE,"trend"}</definedName>
    <definedName name="other" localSheetId="9" hidden="1">{#N/A,#N/A,FALSE,"trend"}</definedName>
    <definedName name="other" localSheetId="1" hidden="1">{#N/A,#N/A,FALSE,"trend"}</definedName>
    <definedName name="other" localSheetId="14" hidden="1">{#N/A,#N/A,FALSE,"trend"}</definedName>
    <definedName name="other" localSheetId="12" hidden="1">{#N/A,#N/A,FALSE,"trend"}</definedName>
    <definedName name="other" localSheetId="13" hidden="1">{#N/A,#N/A,FALSE,"trend"}</definedName>
    <definedName name="other" hidden="1">{#N/A,#N/A,FALSE,"trend"}</definedName>
    <definedName name="otherUC" localSheetId="2" hidden="1">{#N/A,#N/A,FALSE,"trend"}</definedName>
    <definedName name="otherUC" localSheetId="3" hidden="1">{#N/A,#N/A,FALSE,"trend"}</definedName>
    <definedName name="otherUC" localSheetId="4" hidden="1">{#N/A,#N/A,FALSE,"trend"}</definedName>
    <definedName name="otherUC" localSheetId="7" hidden="1">{#N/A,#N/A,FALSE,"trend"}</definedName>
    <definedName name="otherUC" localSheetId="8" hidden="1">{#N/A,#N/A,FALSE,"trend"}</definedName>
    <definedName name="otherUC" localSheetId="9" hidden="1">{#N/A,#N/A,FALSE,"trend"}</definedName>
    <definedName name="otherUC" localSheetId="1" hidden="1">{#N/A,#N/A,FALSE,"trend"}</definedName>
    <definedName name="otherUC" localSheetId="14" hidden="1">{#N/A,#N/A,FALSE,"trend"}</definedName>
    <definedName name="otherUC" localSheetId="12" hidden="1">{#N/A,#N/A,FALSE,"trend"}</definedName>
    <definedName name="otherUC" localSheetId="13" hidden="1">{#N/A,#N/A,FALSE,"trend"}</definedName>
    <definedName name="otherUC" hidden="1">{#N/A,#N/A,FALSE,"trend"}</definedName>
    <definedName name="PHP" localSheetId="2" hidden="1">{#N/A,#N/A,FALSE,"trend"}</definedName>
    <definedName name="PHP" localSheetId="3" hidden="1">{#N/A,#N/A,FALSE,"trend"}</definedName>
    <definedName name="PHP" localSheetId="4" hidden="1">{#N/A,#N/A,FALSE,"trend"}</definedName>
    <definedName name="PHP" localSheetId="7" hidden="1">{#N/A,#N/A,FALSE,"trend"}</definedName>
    <definedName name="PHP" localSheetId="8" hidden="1">{#N/A,#N/A,FALSE,"trend"}</definedName>
    <definedName name="PHP" localSheetId="9" hidden="1">{#N/A,#N/A,FALSE,"trend"}</definedName>
    <definedName name="PHP" localSheetId="1" hidden="1">{#N/A,#N/A,FALSE,"trend"}</definedName>
    <definedName name="PHP" localSheetId="14" hidden="1">{#N/A,#N/A,FALSE,"trend"}</definedName>
    <definedName name="PHP" localSheetId="12" hidden="1">{#N/A,#N/A,FALSE,"trend"}</definedName>
    <definedName name="PHP" localSheetId="13" hidden="1">{#N/A,#N/A,FALSE,"trend"}</definedName>
    <definedName name="PHP" hidden="1">{#N/A,#N/A,FALSE,"trend"}</definedName>
    <definedName name="phys" localSheetId="2" hidden="1">{#N/A,#N/A,FALSE,"trend"}</definedName>
    <definedName name="phys" localSheetId="3" hidden="1">{#N/A,#N/A,FALSE,"trend"}</definedName>
    <definedName name="phys" localSheetId="4" hidden="1">{#N/A,#N/A,FALSE,"trend"}</definedName>
    <definedName name="phys" localSheetId="7" hidden="1">{#N/A,#N/A,FALSE,"trend"}</definedName>
    <definedName name="phys" localSheetId="8" hidden="1">{#N/A,#N/A,FALSE,"trend"}</definedName>
    <definedName name="phys" localSheetId="9" hidden="1">{#N/A,#N/A,FALSE,"trend"}</definedName>
    <definedName name="phys" localSheetId="1" hidden="1">{#N/A,#N/A,FALSE,"trend"}</definedName>
    <definedName name="phys" localSheetId="14" hidden="1">{#N/A,#N/A,FALSE,"trend"}</definedName>
    <definedName name="phys" localSheetId="12" hidden="1">{#N/A,#N/A,FALSE,"trend"}</definedName>
    <definedName name="phys" localSheetId="13" hidden="1">{#N/A,#N/A,FALSE,"trend"}</definedName>
    <definedName name="phys" hidden="1">{#N/A,#N/A,FALSE,"trend"}</definedName>
    <definedName name="physician" localSheetId="2" hidden="1">{#N/A,#N/A,FALSE,"trend"}</definedName>
    <definedName name="physician" localSheetId="3" hidden="1">{#N/A,#N/A,FALSE,"trend"}</definedName>
    <definedName name="physician" localSheetId="4" hidden="1">{#N/A,#N/A,FALSE,"trend"}</definedName>
    <definedName name="physician" localSheetId="7" hidden="1">{#N/A,#N/A,FALSE,"trend"}</definedName>
    <definedName name="physician" localSheetId="8" hidden="1">{#N/A,#N/A,FALSE,"trend"}</definedName>
    <definedName name="physician" localSheetId="9" hidden="1">{#N/A,#N/A,FALSE,"trend"}</definedName>
    <definedName name="physician" localSheetId="1" hidden="1">{#N/A,#N/A,FALSE,"trend"}</definedName>
    <definedName name="physician" localSheetId="14" hidden="1">{#N/A,#N/A,FALSE,"trend"}</definedName>
    <definedName name="physician" localSheetId="12" hidden="1">{#N/A,#N/A,FALSE,"trend"}</definedName>
    <definedName name="physician" localSheetId="13" hidden="1">{#N/A,#N/A,FALSE,"trend"}</definedName>
    <definedName name="physician" hidden="1">{#N/A,#N/A,FALSE,"trend"}</definedName>
    <definedName name="_xlnm.Print_Area" localSheetId="2">'1. Information and Attestation'!$A$1:$N$85</definedName>
    <definedName name="_xlnm.Print_Area" localSheetId="11">'10. Scratchpad'!$A$2:$AB49</definedName>
    <definedName name="_xlnm.Print_Area" localSheetId="3">'2. Direct Care Staff'!$A$1:$L$62</definedName>
    <definedName name="_xlnm.Print_Area" localSheetId="4">'3. Supervisors'!$A$1:$I$43</definedName>
    <definedName name="_xlnm.Print_Area" localSheetId="5">'4. Productivity'!$A$1:$H$35</definedName>
    <definedName name="_xlnm.Print_Area" localSheetId="6">'5. Additional Compensation'!$A$1:$G$40</definedName>
    <definedName name="_xlnm.Print_Area" localSheetId="7">'6. Training and PTO'!$A$1:$J$37</definedName>
    <definedName name="_xlnm.Print_Area" localSheetId="8">'7. Service-Specific Assumptions'!$A$1:$M$82</definedName>
    <definedName name="_xlnm.Print_Area" localSheetId="9">'8. Admin &amp; Program Supp Costs'!$A$1:$E$22</definedName>
    <definedName name="_xlnm.Print_Area" localSheetId="10">'9. Survey Feedback'!$A$1:$K$32</definedName>
    <definedName name="_xlnm.Print_Area" localSheetId="1">Instructions!$A$1:$N$56</definedName>
    <definedName name="_xlnm.Print_Area" localSheetId="14">Limitations!$A$1:$M$27</definedName>
    <definedName name="_xlnm.Print_Area" localSheetId="12">'Location Reference'!$A$1:$D$45</definedName>
    <definedName name="_xlnm.Print_Area" localSheetId="13">'Provider Type Crosswalk'!$A$1:$F$31</definedName>
    <definedName name="_xlnm.Print_Area">'5. Additional Compensation'!$A$1:$G$38</definedName>
    <definedName name="_xlnm.Print_Titles" localSheetId="3">'2. Direct Care Staff'!$1:$3</definedName>
    <definedName name="_xlnm.Print_Titles" localSheetId="4">'3. Supervisors'!$1:$3</definedName>
    <definedName name="_xlnm.Print_Titles" localSheetId="7">'6. Training and PTO'!$1:$4</definedName>
    <definedName name="_xlnm.Print_Titles" localSheetId="8">'7. Service-Specific Assumptions'!$1:$11</definedName>
    <definedName name="_xlnm.Print_Titles">'5. Additional Compensation'!$1:$3</definedName>
    <definedName name="Prov_Group" localSheetId="8">'7. Service-Specific Assumptions'!$Q$15:$AG$15</definedName>
    <definedName name="Region_Loc">'4. Productivity'!$M$11:$Q$11</definedName>
    <definedName name="s" localSheetId="2" hidden="1">{#N/A,#N/A,FALSE,"trend"}</definedName>
    <definedName name="s" localSheetId="3" hidden="1">{#N/A,#N/A,FALSE,"trend"}</definedName>
    <definedName name="s" localSheetId="4" hidden="1">{#N/A,#N/A,FALSE,"trend"}</definedName>
    <definedName name="s" localSheetId="7" hidden="1">{#N/A,#N/A,FALSE,"trend"}</definedName>
    <definedName name="s" localSheetId="8" hidden="1">{#N/A,#N/A,FALSE,"trend"}</definedName>
    <definedName name="s" localSheetId="9" hidden="1">{#N/A,#N/A,FALSE,"trend"}</definedName>
    <definedName name="s" localSheetId="1" hidden="1">{#N/A,#N/A,FALSE,"trend"}</definedName>
    <definedName name="s" localSheetId="14" hidden="1">{#N/A,#N/A,FALSE,"trend"}</definedName>
    <definedName name="s" localSheetId="12" hidden="1">{#N/A,#N/A,FALSE,"trend"}</definedName>
    <definedName name="s" localSheetId="13" hidden="1">{#N/A,#N/A,FALSE,"trend"}</definedName>
    <definedName name="s" hidden="1">{#N/A,#N/A,FALSE,"trend"}</definedName>
    <definedName name="Std_Week">'5. Additional Compensation'!$K$12:$S$12</definedName>
    <definedName name="Uti_1000" localSheetId="2" hidden="1">{#N/A,#N/A,FALSE,"trend"}</definedName>
    <definedName name="Uti_1000" localSheetId="3" hidden="1">{#N/A,#N/A,FALSE,"trend"}</definedName>
    <definedName name="Uti_1000" localSheetId="4" hidden="1">{#N/A,#N/A,FALSE,"trend"}</definedName>
    <definedName name="Uti_1000" localSheetId="7" hidden="1">{#N/A,#N/A,FALSE,"trend"}</definedName>
    <definedName name="Uti_1000" localSheetId="8" hidden="1">{#N/A,#N/A,FALSE,"trend"}</definedName>
    <definedName name="Uti_1000" localSheetId="9" hidden="1">{#N/A,#N/A,FALSE,"trend"}</definedName>
    <definedName name="Uti_1000" localSheetId="1" hidden="1">{#N/A,#N/A,FALSE,"trend"}</definedName>
    <definedName name="Uti_1000" localSheetId="14" hidden="1">{#N/A,#N/A,FALSE,"trend"}</definedName>
    <definedName name="Uti_1000" localSheetId="12" hidden="1">{#N/A,#N/A,FALSE,"trend"}</definedName>
    <definedName name="Uti_1000" localSheetId="13" hidden="1">{#N/A,#N/A,FALSE,"trend"}</definedName>
    <definedName name="Uti_1000" hidden="1">{#N/A,#N/A,FALSE,"trend"}</definedName>
    <definedName name="Util_1000" localSheetId="2" hidden="1">{#N/A,#N/A,FALSE,"trend"}</definedName>
    <definedName name="Util_1000" localSheetId="3" hidden="1">{#N/A,#N/A,FALSE,"trend"}</definedName>
    <definedName name="Util_1000" localSheetId="4" hidden="1">{#N/A,#N/A,FALSE,"trend"}</definedName>
    <definedName name="Util_1000" localSheetId="7" hidden="1">{#N/A,#N/A,FALSE,"trend"}</definedName>
    <definedName name="Util_1000" localSheetId="8" hidden="1">{#N/A,#N/A,FALSE,"trend"}</definedName>
    <definedName name="Util_1000" localSheetId="9" hidden="1">{#N/A,#N/A,FALSE,"trend"}</definedName>
    <definedName name="Util_1000" localSheetId="1" hidden="1">{#N/A,#N/A,FALSE,"trend"}</definedName>
    <definedName name="Util_1000" localSheetId="14" hidden="1">{#N/A,#N/A,FALSE,"trend"}</definedName>
    <definedName name="Util_1000" localSheetId="12" hidden="1">{#N/A,#N/A,FALSE,"trend"}</definedName>
    <definedName name="Util_1000" localSheetId="13" hidden="1">{#N/A,#N/A,FALSE,"trend"}</definedName>
    <definedName name="Util_1000" hidden="1">{#N/A,#N/A,FALSE,"trend"}</definedName>
    <definedName name="Utilization" localSheetId="2" hidden="1">{#N/A,#N/A,FALSE,"trend"}</definedName>
    <definedName name="Utilization" localSheetId="3" hidden="1">{#N/A,#N/A,FALSE,"trend"}</definedName>
    <definedName name="Utilization" localSheetId="4" hidden="1">{#N/A,#N/A,FALSE,"trend"}</definedName>
    <definedName name="Utilization" localSheetId="7" hidden="1">{#N/A,#N/A,FALSE,"trend"}</definedName>
    <definedName name="Utilization" localSheetId="8" hidden="1">{#N/A,#N/A,FALSE,"trend"}</definedName>
    <definedName name="Utilization" localSheetId="9" hidden="1">{#N/A,#N/A,FALSE,"trend"}</definedName>
    <definedName name="Utilization" localSheetId="1" hidden="1">{#N/A,#N/A,FALSE,"trend"}</definedName>
    <definedName name="Utilization" localSheetId="14" hidden="1">{#N/A,#N/A,FALSE,"trend"}</definedName>
    <definedName name="Utilization" localSheetId="12" hidden="1">{#N/A,#N/A,FALSE,"trend"}</definedName>
    <definedName name="Utilization" localSheetId="13" hidden="1">{#N/A,#N/A,FALSE,"trend"}</definedName>
    <definedName name="Utilization" hidden="1">{#N/A,#N/A,FALSE,"trend"}</definedName>
    <definedName name="wrn.Adjusted._.Mod._.Managed." localSheetId="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7"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8"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9"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4"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1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2" hidden="1">{"OM Visits",#N/A,TRUE,"Optimal";"OM Dollars per Hour",#N/A,TRUE,"Optimal";"OM Hours per Visit",#N/A,TRUE,"Optimal";"OM Dollars per Visit",#N/A,TRUE,"Optimal";"OM Total Visits",#N/A,TRUE,"Optimal";"OM PMPM",#N/A,TRUE,"Optimal"}</definedName>
    <definedName name="wrn.Adjusted._.Optimal." localSheetId="3" hidden="1">{"OM Visits",#N/A,TRUE,"Optimal";"OM Dollars per Hour",#N/A,TRUE,"Optimal";"OM Hours per Visit",#N/A,TRUE,"Optimal";"OM Dollars per Visit",#N/A,TRUE,"Optimal";"OM Total Visits",#N/A,TRUE,"Optimal";"OM PMPM",#N/A,TRUE,"Optimal"}</definedName>
    <definedName name="wrn.Adjusted._.Optimal." localSheetId="4" hidden="1">{"OM Visits",#N/A,TRUE,"Optimal";"OM Dollars per Hour",#N/A,TRUE,"Optimal";"OM Hours per Visit",#N/A,TRUE,"Optimal";"OM Dollars per Visit",#N/A,TRUE,"Optimal";"OM Total Visits",#N/A,TRUE,"Optimal";"OM PMPM",#N/A,TRUE,"Optimal"}</definedName>
    <definedName name="wrn.Adjusted._.Optimal." localSheetId="7" hidden="1">{"OM Visits",#N/A,TRUE,"Optimal";"OM Dollars per Hour",#N/A,TRUE,"Optimal";"OM Hours per Visit",#N/A,TRUE,"Optimal";"OM Dollars per Visit",#N/A,TRUE,"Optimal";"OM Total Visits",#N/A,TRUE,"Optimal";"OM PMPM",#N/A,TRUE,"Optimal"}</definedName>
    <definedName name="wrn.Adjusted._.Optimal." localSheetId="8" hidden="1">{"OM Visits",#N/A,TRUE,"Optimal";"OM Dollars per Hour",#N/A,TRUE,"Optimal";"OM Hours per Visit",#N/A,TRUE,"Optimal";"OM Dollars per Visit",#N/A,TRUE,"Optimal";"OM Total Visits",#N/A,TRUE,"Optimal";"OM PMPM",#N/A,TRUE,"Optimal"}</definedName>
    <definedName name="wrn.Adjusted._.Optimal." localSheetId="9" hidden="1">{"OM Visits",#N/A,TRUE,"Optimal";"OM Dollars per Hour",#N/A,TRUE,"Optimal";"OM Hours per Visit",#N/A,TRUE,"Optimal";"OM Dollars per Visit",#N/A,TRUE,"Optimal";"OM Total Visits",#N/A,TRUE,"Optimal";"OM PMPM",#N/A,TRUE,"Optimal"}</definedName>
    <definedName name="wrn.Adjusted._.Optimal." localSheetId="1" hidden="1">{"OM Visits",#N/A,TRUE,"Optimal";"OM Dollars per Hour",#N/A,TRUE,"Optimal";"OM Hours per Visit",#N/A,TRUE,"Optimal";"OM Dollars per Visit",#N/A,TRUE,"Optimal";"OM Total Visits",#N/A,TRUE,"Optimal";"OM PMPM",#N/A,TRUE,"Optimal"}</definedName>
    <definedName name="wrn.Adjusted._.Optimal." localSheetId="14" hidden="1">{"OM Visits",#N/A,TRUE,"Optimal";"OM Dollars per Hour",#N/A,TRUE,"Optimal";"OM Hours per Visit",#N/A,TRUE,"Optimal";"OM Dollars per Visit",#N/A,TRUE,"Optimal";"OM Total Visits",#N/A,TRUE,"Optimal";"OM PMPM",#N/A,TRUE,"Optimal"}</definedName>
    <definedName name="wrn.Adjusted._.Optimal." localSheetId="12" hidden="1">{"OM Visits",#N/A,TRUE,"Optimal";"OM Dollars per Hour",#N/A,TRUE,"Optimal";"OM Hours per Visit",#N/A,TRUE,"Optimal";"OM Dollars per Visit",#N/A,TRUE,"Optimal";"OM Total Visits",#N/A,TRUE,"Optimal";"OM PMPM",#N/A,TRUE,"Optimal"}</definedName>
    <definedName name="wrn.Adjusted._.Optimal." localSheetId="13"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2" hidden="1">{"UM Visits",#N/A,FALSE,"Unmanaged";"UM Dollars per Hour",#N/A,FALSE,"Unmanaged";"UM Hours per Visit",#N/A,FALSE,"Unmanaged";"UM Dollars per Visit",#N/A,FALSE,"Unmanaged";"UM Total Visits",#N/A,FALSE,"Unmanaged";"UM PMPM",#N/A,FALSE,"Unmanaged"}</definedName>
    <definedName name="wrn.Adjusted._.Unmanaged." localSheetId="3" hidden="1">{"UM Visits",#N/A,FALSE,"Unmanaged";"UM Dollars per Hour",#N/A,FALSE,"Unmanaged";"UM Hours per Visit",#N/A,FALSE,"Unmanaged";"UM Dollars per Visit",#N/A,FALSE,"Unmanaged";"UM Total Visits",#N/A,FALSE,"Unmanaged";"UM PMPM",#N/A,FALSE,"Unmanaged"}</definedName>
    <definedName name="wrn.Adjusted._.Unmanaged." localSheetId="4" hidden="1">{"UM Visits",#N/A,FALSE,"Unmanaged";"UM Dollars per Hour",#N/A,FALSE,"Unmanaged";"UM Hours per Visit",#N/A,FALSE,"Unmanaged";"UM Dollars per Visit",#N/A,FALSE,"Unmanaged";"UM Total Visits",#N/A,FALSE,"Unmanaged";"UM PMPM",#N/A,FALSE,"Unmanaged"}</definedName>
    <definedName name="wrn.Adjusted._.Unmanaged." localSheetId="7" hidden="1">{"UM Visits",#N/A,FALSE,"Unmanaged";"UM Dollars per Hour",#N/A,FALSE,"Unmanaged";"UM Hours per Visit",#N/A,FALSE,"Unmanaged";"UM Dollars per Visit",#N/A,FALSE,"Unmanaged";"UM Total Visits",#N/A,FALSE,"Unmanaged";"UM PMPM",#N/A,FALSE,"Unmanaged"}</definedName>
    <definedName name="wrn.Adjusted._.Unmanaged." localSheetId="8" hidden="1">{"UM Visits",#N/A,FALSE,"Unmanaged";"UM Dollars per Hour",#N/A,FALSE,"Unmanaged";"UM Hours per Visit",#N/A,FALSE,"Unmanaged";"UM Dollars per Visit",#N/A,FALSE,"Unmanaged";"UM Total Visits",#N/A,FALSE,"Unmanaged";"UM PMPM",#N/A,FALSE,"Unmanaged"}</definedName>
    <definedName name="wrn.Adjusted._.Unmanaged." localSheetId="9" hidden="1">{"UM Visits",#N/A,FALSE,"Unmanaged";"UM Dollars per Hour",#N/A,FALSE,"Unmanaged";"UM Hours per Visit",#N/A,FALSE,"Unmanaged";"UM Dollars per Visit",#N/A,FALSE,"Unmanaged";"UM Total Visits",#N/A,FALSE,"Unmanaged";"UM PMPM",#N/A,FALSE,"Unmanaged"}</definedName>
    <definedName name="wrn.Adjusted._.Unmanaged." localSheetId="1" hidden="1">{"UM Visits",#N/A,FALSE,"Unmanaged";"UM Dollars per Hour",#N/A,FALSE,"Unmanaged";"UM Hours per Visit",#N/A,FALSE,"Unmanaged";"UM Dollars per Visit",#N/A,FALSE,"Unmanaged";"UM Total Visits",#N/A,FALSE,"Unmanaged";"UM PMPM",#N/A,FALSE,"Unmanaged"}</definedName>
    <definedName name="wrn.Adjusted._.Unmanaged." localSheetId="14" hidden="1">{"UM Visits",#N/A,FALSE,"Unmanaged";"UM Dollars per Hour",#N/A,FALSE,"Unmanaged";"UM Hours per Visit",#N/A,FALSE,"Unmanaged";"UM Dollars per Visit",#N/A,FALSE,"Unmanaged";"UM Total Visits",#N/A,FALSE,"Unmanaged";"UM PMPM",#N/A,FALSE,"Unmanaged"}</definedName>
    <definedName name="wrn.Adjusted._.Unmanaged." localSheetId="12" hidden="1">{"UM Visits",#N/A,FALSE,"Unmanaged";"UM Dollars per Hour",#N/A,FALSE,"Unmanaged";"UM Hours per Visit",#N/A,FALSE,"Unmanaged";"UM Dollars per Visit",#N/A,FALSE,"Unmanaged";"UM Total Visits",#N/A,FALSE,"Unmanaged";"UM PMPM",#N/A,FALSE,"Unmanaged"}</definedName>
    <definedName name="wrn.Adjusted._.Unmanaged." localSheetId="13"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2" hidden="1">{#N/A,#N/A,FALSE,"Allocation"}</definedName>
    <definedName name="wrn.Allocation." localSheetId="3" hidden="1">{#N/A,#N/A,FALSE,"Allocation"}</definedName>
    <definedName name="wrn.Allocation." localSheetId="4" hidden="1">{#N/A,#N/A,FALSE,"Allocation"}</definedName>
    <definedName name="wrn.Allocation." localSheetId="7" hidden="1">{#N/A,#N/A,FALSE,"Allocation"}</definedName>
    <definedName name="wrn.Allocation." localSheetId="8" hidden="1">{#N/A,#N/A,FALSE,"Allocation"}</definedName>
    <definedName name="wrn.Allocation." localSheetId="9" hidden="1">{#N/A,#N/A,FALSE,"Allocation"}</definedName>
    <definedName name="wrn.Allocation." localSheetId="1" hidden="1">{#N/A,#N/A,FALSE,"Allocation"}</definedName>
    <definedName name="wrn.Allocation." localSheetId="14" hidden="1">{#N/A,#N/A,FALSE,"Allocation"}</definedName>
    <definedName name="wrn.Allocation." localSheetId="12" hidden="1">{#N/A,#N/A,FALSE,"Allocation"}</definedName>
    <definedName name="wrn.Allocation." localSheetId="13" hidden="1">{#N/A,#N/A,FALSE,"Allocation"}</definedName>
    <definedName name="wrn.Allocation." hidden="1">{#N/A,#N/A,FALSE,"Allocation"}</definedName>
    <definedName name="wrn.Assumptions." localSheetId="2" hidden="1">{#N/A,#N/A,FALSE,"Assumptions"}</definedName>
    <definedName name="wrn.Assumptions." localSheetId="3" hidden="1">{#N/A,#N/A,FALSE,"Assumptions"}</definedName>
    <definedName name="wrn.Assumptions." localSheetId="4" hidden="1">{#N/A,#N/A,FALSE,"Assumptions"}</definedName>
    <definedName name="wrn.Assumptions." localSheetId="7" hidden="1">{#N/A,#N/A,FALSE,"Assumptions"}</definedName>
    <definedName name="wrn.Assumptions." localSheetId="8" hidden="1">{#N/A,#N/A,FALSE,"Assumptions"}</definedName>
    <definedName name="wrn.Assumptions." localSheetId="9" hidden="1">{#N/A,#N/A,FALSE,"Assumptions"}</definedName>
    <definedName name="wrn.Assumptions." localSheetId="1" hidden="1">{#N/A,#N/A,FALSE,"Assumptions"}</definedName>
    <definedName name="wrn.Assumptions." localSheetId="14" hidden="1">{#N/A,#N/A,FALSE,"Assumptions"}</definedName>
    <definedName name="wrn.Assumptions." localSheetId="12" hidden="1">{#N/A,#N/A,FALSE,"Assumptions"}</definedName>
    <definedName name="wrn.Assumptions." localSheetId="13" hidden="1">{#N/A,#N/A,FALSE,"Assumptions"}</definedName>
    <definedName name="wrn.Assumptions." hidden="1">{#N/A,#N/A,FALSE,"Assumptions"}</definedName>
    <definedName name="wrn.Detail." localSheetId="2" hidden="1">{"umarea",#N/A,FALSE,"Starting Cost";"umagesex",#N/A,FALSE,"Starting Cost";"umbenlim",#N/A,FALSE,"Starting Cost";"umprovdisc",#N/A,FALSE,"Starting Cost";"umother",#N/A,FALSE,"Starting Cost";"umtrend",#N/A,FALSE,"Starting Cost"}</definedName>
    <definedName name="wrn.Detail." localSheetId="3" hidden="1">{"umarea",#N/A,FALSE,"Starting Cost";"umagesex",#N/A,FALSE,"Starting Cost";"umbenlim",#N/A,FALSE,"Starting Cost";"umprovdisc",#N/A,FALSE,"Starting Cost";"umother",#N/A,FALSE,"Starting Cost";"umtrend",#N/A,FALSE,"Starting Cost"}</definedName>
    <definedName name="wrn.Detail." localSheetId="4" hidden="1">{"umarea",#N/A,FALSE,"Starting Cost";"umagesex",#N/A,FALSE,"Starting Cost";"umbenlim",#N/A,FALSE,"Starting Cost";"umprovdisc",#N/A,FALSE,"Starting Cost";"umother",#N/A,FALSE,"Starting Cost";"umtrend",#N/A,FALSE,"Starting Cost"}</definedName>
    <definedName name="wrn.Detail." localSheetId="7" hidden="1">{"umarea",#N/A,FALSE,"Starting Cost";"umagesex",#N/A,FALSE,"Starting Cost";"umbenlim",#N/A,FALSE,"Starting Cost";"umprovdisc",#N/A,FALSE,"Starting Cost";"umother",#N/A,FALSE,"Starting Cost";"umtrend",#N/A,FALSE,"Starting Cost"}</definedName>
    <definedName name="wrn.Detail." localSheetId="8" hidden="1">{"umarea",#N/A,FALSE,"Starting Cost";"umagesex",#N/A,FALSE,"Starting Cost";"umbenlim",#N/A,FALSE,"Starting Cost";"umprovdisc",#N/A,FALSE,"Starting Cost";"umother",#N/A,FALSE,"Starting Cost";"umtrend",#N/A,FALSE,"Starting Cost"}</definedName>
    <definedName name="wrn.Detail." localSheetId="9" hidden="1">{"umarea",#N/A,FALSE,"Starting Cost";"umagesex",#N/A,FALSE,"Starting Cost";"umbenlim",#N/A,FALSE,"Starting Cost";"umprovdisc",#N/A,FALSE,"Starting Cost";"umother",#N/A,FALSE,"Starting Cost";"umtrend",#N/A,FALSE,"Starting Cost"}</definedName>
    <definedName name="wrn.Detail." localSheetId="1" hidden="1">{"umarea",#N/A,FALSE,"Starting Cost";"umagesex",#N/A,FALSE,"Starting Cost";"umbenlim",#N/A,FALSE,"Starting Cost";"umprovdisc",#N/A,FALSE,"Starting Cost";"umother",#N/A,FALSE,"Starting Cost";"umtrend",#N/A,FALSE,"Starting Cost"}</definedName>
    <definedName name="wrn.Detail." localSheetId="14" hidden="1">{"umarea",#N/A,FALSE,"Starting Cost";"umagesex",#N/A,FALSE,"Starting Cost";"umbenlim",#N/A,FALSE,"Starting Cost";"umprovdisc",#N/A,FALSE,"Starting Cost";"umother",#N/A,FALSE,"Starting Cost";"umtrend",#N/A,FALSE,"Starting Cost"}</definedName>
    <definedName name="wrn.Detail." localSheetId="12" hidden="1">{"umarea",#N/A,FALSE,"Starting Cost";"umagesex",#N/A,FALSE,"Starting Cost";"umbenlim",#N/A,FALSE,"Starting Cost";"umprovdisc",#N/A,FALSE,"Starting Cost";"umother",#N/A,FALSE,"Starting Cost";"umtrend",#N/A,FALSE,"Starting Cost"}</definedName>
    <definedName name="wrn.Detail." localSheetId="13"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2" hidden="1">{#N/A,#N/A,FALSE,"Factors"}</definedName>
    <definedName name="wrn.Factors." localSheetId="3" hidden="1">{#N/A,#N/A,FALSE,"Factors"}</definedName>
    <definedName name="wrn.Factors." localSheetId="4" hidden="1">{#N/A,#N/A,FALSE,"Factors"}</definedName>
    <definedName name="wrn.Factors." localSheetId="7" hidden="1">{#N/A,#N/A,FALSE,"Factors"}</definedName>
    <definedName name="wrn.Factors." localSheetId="8" hidden="1">{#N/A,#N/A,FALSE,"Factors"}</definedName>
    <definedName name="wrn.Factors." localSheetId="9" hidden="1">{#N/A,#N/A,FALSE,"Factors"}</definedName>
    <definedName name="wrn.Factors." localSheetId="1" hidden="1">{#N/A,#N/A,FALSE,"Factors"}</definedName>
    <definedName name="wrn.Factors." localSheetId="14" hidden="1">{#N/A,#N/A,FALSE,"Factors"}</definedName>
    <definedName name="wrn.Factors." localSheetId="12" hidden="1">{#N/A,#N/A,FALSE,"Factors"}</definedName>
    <definedName name="wrn.Factors." localSheetId="13" hidden="1">{#N/A,#N/A,FALSE,"Factors"}</definedName>
    <definedName name="wrn.Factors." hidden="1">{#N/A,#N/A,FALSE,"Factors"}</definedName>
    <definedName name="wrn.Model." localSheetId="2" hidden="1">{#N/A,#N/A,FALSE,"Model"}</definedName>
    <definedName name="wrn.Model." localSheetId="3" hidden="1">{#N/A,#N/A,FALSE,"Model"}</definedName>
    <definedName name="wrn.Model." localSheetId="4" hidden="1">{#N/A,#N/A,FALSE,"Model"}</definedName>
    <definedName name="wrn.Model." localSheetId="7" hidden="1">{#N/A,#N/A,FALSE,"Model"}</definedName>
    <definedName name="wrn.Model." localSheetId="8" hidden="1">{#N/A,#N/A,FALSE,"Model"}</definedName>
    <definedName name="wrn.Model." localSheetId="9" hidden="1">{#N/A,#N/A,FALSE,"Model"}</definedName>
    <definedName name="wrn.Model." localSheetId="1" hidden="1">{#N/A,#N/A,FALSE,"Model"}</definedName>
    <definedName name="wrn.Model." localSheetId="14" hidden="1">{#N/A,#N/A,FALSE,"Model"}</definedName>
    <definedName name="wrn.Model." localSheetId="12" hidden="1">{#N/A,#N/A,FALSE,"Model"}</definedName>
    <definedName name="wrn.Model." localSheetId="13" hidden="1">{#N/A,#N/A,FALSE,"Model"}</definedName>
    <definedName name="wrn.Model." hidden="1">{#N/A,#N/A,FALSE,"Model"}</definedName>
    <definedName name="wrn.Print._.All." localSheetId="2" hidden="1">{#N/A,#N/A,FALSE,"Assumptions";#N/A,#N/A,FALSE,"Factors";#N/A,#N/A,FALSE,"Model";#N/A,#N/A,FALSE,"Allocation"}</definedName>
    <definedName name="wrn.Print._.All." localSheetId="3" hidden="1">{#N/A,#N/A,FALSE,"Assumptions";#N/A,#N/A,FALSE,"Factors";#N/A,#N/A,FALSE,"Model";#N/A,#N/A,FALSE,"Allocation"}</definedName>
    <definedName name="wrn.Print._.All." localSheetId="4" hidden="1">{#N/A,#N/A,FALSE,"Assumptions";#N/A,#N/A,FALSE,"Factors";#N/A,#N/A,FALSE,"Model";#N/A,#N/A,FALSE,"Allocation"}</definedName>
    <definedName name="wrn.Print._.All." localSheetId="7" hidden="1">{#N/A,#N/A,FALSE,"Assumptions";#N/A,#N/A,FALSE,"Factors";#N/A,#N/A,FALSE,"Model";#N/A,#N/A,FALSE,"Allocation"}</definedName>
    <definedName name="wrn.Print._.All." localSheetId="8" hidden="1">{#N/A,#N/A,FALSE,"Assumptions";#N/A,#N/A,FALSE,"Factors";#N/A,#N/A,FALSE,"Model";#N/A,#N/A,FALSE,"Allocation"}</definedName>
    <definedName name="wrn.Print._.All." localSheetId="9" hidden="1">{#N/A,#N/A,FALSE,"Assumptions";#N/A,#N/A,FALSE,"Factors";#N/A,#N/A,FALSE,"Model";#N/A,#N/A,FALSE,"Allocation"}</definedName>
    <definedName name="wrn.Print._.All." localSheetId="1" hidden="1">{#N/A,#N/A,FALSE,"Assumptions";#N/A,#N/A,FALSE,"Factors";#N/A,#N/A,FALSE,"Model";#N/A,#N/A,FALSE,"Allocation"}</definedName>
    <definedName name="wrn.Print._.All." localSheetId="14" hidden="1">{#N/A,#N/A,FALSE,"Assumptions";#N/A,#N/A,FALSE,"Factors";#N/A,#N/A,FALSE,"Model";#N/A,#N/A,FALSE,"Allocation"}</definedName>
    <definedName name="wrn.Print._.All." localSheetId="12" hidden="1">{#N/A,#N/A,FALSE,"Assumptions";#N/A,#N/A,FALSE,"Factors";#N/A,#N/A,FALSE,"Model";#N/A,#N/A,FALSE,"Allocation"}</definedName>
    <definedName name="wrn.Print._.All." localSheetId="13" hidden="1">{#N/A,#N/A,FALSE,"Assumptions";#N/A,#N/A,FALSE,"Factors";#N/A,#N/A,FALSE,"Model";#N/A,#N/A,FALSE,"Allocation"}</definedName>
    <definedName name="wrn.Print._.All." hidden="1">{#N/A,#N/A,FALSE,"Assumptions";#N/A,#N/A,FALSE,"Factors";#N/A,#N/A,FALSE,"Model";#N/A,#N/A,FALSE,"Allocation"}</definedName>
    <definedName name="wrn.rates." localSheetId="2" hidden="1">{"rates",#N/A,FALSE,"Summary"}</definedName>
    <definedName name="wrn.rates." localSheetId="3" hidden="1">{"rates",#N/A,FALSE,"Summary"}</definedName>
    <definedName name="wrn.rates." localSheetId="4" hidden="1">{"rates",#N/A,FALSE,"Summary"}</definedName>
    <definedName name="wrn.rates." localSheetId="7" hidden="1">{"rates",#N/A,FALSE,"Summary"}</definedName>
    <definedName name="wrn.rates." localSheetId="8" hidden="1">{"rates",#N/A,FALSE,"Summary"}</definedName>
    <definedName name="wrn.rates." localSheetId="9" hidden="1">{"rates",#N/A,FALSE,"Summary"}</definedName>
    <definedName name="wrn.rates." localSheetId="1" hidden="1">{"rates",#N/A,FALSE,"Summary"}</definedName>
    <definedName name="wrn.rates." localSheetId="14" hidden="1">{"rates",#N/A,FALSE,"Summary"}</definedName>
    <definedName name="wrn.rates." localSheetId="12" hidden="1">{"rates",#N/A,FALSE,"Summary"}</definedName>
    <definedName name="wrn.rates." localSheetId="13" hidden="1">{"rates",#N/A,FALSE,"Summary"}</definedName>
    <definedName name="wrn.rates." hidden="1">{"rates",#N/A,FALSE,"Summary"}</definedName>
    <definedName name="wrn.util." localSheetId="2" hidden="1">{#N/A,#N/A,FALSE,"trend"}</definedName>
    <definedName name="wrn.util." localSheetId="3" hidden="1">{#N/A,#N/A,FALSE,"trend"}</definedName>
    <definedName name="wrn.util." localSheetId="4" hidden="1">{#N/A,#N/A,FALSE,"trend"}</definedName>
    <definedName name="wrn.util." localSheetId="7" hidden="1">{#N/A,#N/A,FALSE,"trend"}</definedName>
    <definedName name="wrn.util." localSheetId="8" hidden="1">{#N/A,#N/A,FALSE,"trend"}</definedName>
    <definedName name="wrn.util." localSheetId="9" hidden="1">{#N/A,#N/A,FALSE,"trend"}</definedName>
    <definedName name="wrn.util." localSheetId="1" hidden="1">{#N/A,#N/A,FALSE,"trend"}</definedName>
    <definedName name="wrn.util." localSheetId="14" hidden="1">{#N/A,#N/A,FALSE,"trend"}</definedName>
    <definedName name="wrn.util." localSheetId="12" hidden="1">{#N/A,#N/A,FALSE,"trend"}</definedName>
    <definedName name="wrn.util." localSheetId="13" hidden="1">{#N/A,#N/A,FALSE,"trend"}</definedName>
    <definedName name="wrn.util." hidden="1">{#N/A,#N/A,FALSE,"trend"}</definedName>
    <definedName name="Yes_No_Dropdown" localSheetId="7">'1. Information and Attestation'!$S$5:$U$5</definedName>
    <definedName name="Yes_No_Dropdown" localSheetId="8">'1. Information and Attestation'!$S$5:$U$5</definedName>
    <definedName name="Yes_No_Dropdown">'1. Information and Attestation'!$S$4:$U$4</definedName>
    <definedName name="z" localSheetId="2" hidden="1">#REF!</definedName>
    <definedName name="z" localSheetId="3" hidden="1">#REF!</definedName>
    <definedName name="z" localSheetId="4" hidden="1">#REF!</definedName>
    <definedName name="z" localSheetId="8" hidden="1">#REF!</definedName>
    <definedName name="z" localSheetId="9" hidden="1">#REF!</definedName>
    <definedName name="z" localSheetId="12" hidden="1">#REF!</definedName>
    <definedName name="z" localSheetId="13"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6" l="1"/>
  <c r="A1" i="16"/>
  <c r="E30" i="15"/>
  <c r="A1" i="15"/>
  <c r="D44" i="14"/>
  <c r="B1" i="14"/>
  <c r="K32" i="12"/>
  <c r="A1" i="12"/>
  <c r="E19" i="11"/>
  <c r="D17" i="11"/>
  <c r="A6" i="11"/>
  <c r="H5" i="11"/>
  <c r="A7" i="11" s="1"/>
  <c r="A1" i="11"/>
  <c r="M80" i="10"/>
  <c r="A58" i="10"/>
  <c r="A57" i="10"/>
  <c r="A41" i="10"/>
  <c r="A7" i="10"/>
  <c r="P6" i="10"/>
  <c r="P5" i="10"/>
  <c r="A59" i="10" s="1"/>
  <c r="A1" i="10"/>
  <c r="O36" i="9"/>
  <c r="N36" i="9"/>
  <c r="M36" i="9"/>
  <c r="J36" i="9"/>
  <c r="O35" i="9"/>
  <c r="N35" i="9"/>
  <c r="M35" i="9"/>
  <c r="O34" i="9"/>
  <c r="N34" i="9"/>
  <c r="M34" i="9"/>
  <c r="O33" i="9"/>
  <c r="N33" i="9"/>
  <c r="M33" i="9"/>
  <c r="O32" i="9"/>
  <c r="N32" i="9"/>
  <c r="M32" i="9"/>
  <c r="C32" i="9"/>
  <c r="B32" i="9"/>
  <c r="O31" i="9"/>
  <c r="N31" i="9"/>
  <c r="M31" i="9"/>
  <c r="C31" i="9"/>
  <c r="B31" i="9"/>
  <c r="O30" i="9"/>
  <c r="N30" i="9"/>
  <c r="M30" i="9"/>
  <c r="C30" i="9"/>
  <c r="B30" i="9"/>
  <c r="O29" i="9"/>
  <c r="N29" i="9"/>
  <c r="M29" i="9"/>
  <c r="C29" i="9"/>
  <c r="B29" i="9"/>
  <c r="O28" i="9"/>
  <c r="N28" i="9"/>
  <c r="M28" i="9"/>
  <c r="C28" i="9"/>
  <c r="B28" i="9"/>
  <c r="R27" i="9"/>
  <c r="O27" i="9"/>
  <c r="N27" i="9"/>
  <c r="M27" i="9"/>
  <c r="C27" i="9"/>
  <c r="B27" i="9"/>
  <c r="R26" i="9"/>
  <c r="O26" i="9"/>
  <c r="N26" i="9"/>
  <c r="M26" i="9"/>
  <c r="C26" i="9"/>
  <c r="B26" i="9"/>
  <c r="O25" i="9"/>
  <c r="N25" i="9"/>
  <c r="M25" i="9"/>
  <c r="C25" i="9"/>
  <c r="B25" i="9"/>
  <c r="AA24" i="9"/>
  <c r="Z24" i="9"/>
  <c r="Y24" i="9"/>
  <c r="X24" i="9"/>
  <c r="W24" i="9"/>
  <c r="V24" i="9"/>
  <c r="U24" i="9"/>
  <c r="T24" i="9"/>
  <c r="S24" i="9"/>
  <c r="R24" i="9"/>
  <c r="P24" i="9"/>
  <c r="O24" i="9"/>
  <c r="N24" i="9"/>
  <c r="M24" i="9"/>
  <c r="C24" i="9"/>
  <c r="B24" i="9"/>
  <c r="AA23" i="9"/>
  <c r="Z23" i="9"/>
  <c r="Y23" i="9"/>
  <c r="X23" i="9"/>
  <c r="W23" i="9"/>
  <c r="V23" i="9"/>
  <c r="U23" i="9"/>
  <c r="T23" i="9"/>
  <c r="S23" i="9"/>
  <c r="R23" i="9"/>
  <c r="P23" i="9"/>
  <c r="O23" i="9"/>
  <c r="N23" i="9"/>
  <c r="M23" i="9"/>
  <c r="C23" i="9"/>
  <c r="B23" i="9"/>
  <c r="AA22" i="9"/>
  <c r="Z22" i="9"/>
  <c r="Y22" i="9"/>
  <c r="X22" i="9"/>
  <c r="W22" i="9"/>
  <c r="V22" i="9"/>
  <c r="U22" i="9"/>
  <c r="T22" i="9"/>
  <c r="S22" i="9"/>
  <c r="R22" i="9"/>
  <c r="P22" i="9"/>
  <c r="O22" i="9"/>
  <c r="N22" i="9"/>
  <c r="M22" i="9"/>
  <c r="C22" i="9"/>
  <c r="B22" i="9"/>
  <c r="C21" i="9"/>
  <c r="B21" i="9"/>
  <c r="C20" i="9"/>
  <c r="B20" i="9"/>
  <c r="C19" i="9"/>
  <c r="B19" i="9"/>
  <c r="C18" i="9"/>
  <c r="B18" i="9"/>
  <c r="C17" i="9"/>
  <c r="B17" i="9"/>
  <c r="C16" i="9"/>
  <c r="B16" i="9"/>
  <c r="C15" i="9"/>
  <c r="B15" i="9"/>
  <c r="C14" i="9"/>
  <c r="B14" i="9"/>
  <c r="C13" i="9"/>
  <c r="B13" i="9"/>
  <c r="A6" i="9"/>
  <c r="M5" i="9"/>
  <c r="A7" i="9" s="1"/>
  <c r="A1" i="9"/>
  <c r="G39" i="8"/>
  <c r="B37" i="8"/>
  <c r="B36" i="8"/>
  <c r="B35" i="8"/>
  <c r="B34" i="8"/>
  <c r="B33" i="8"/>
  <c r="B32" i="8"/>
  <c r="B31" i="8"/>
  <c r="B30" i="8"/>
  <c r="B29" i="8"/>
  <c r="B28" i="8"/>
  <c r="B27" i="8"/>
  <c r="B26" i="8"/>
  <c r="B25" i="8"/>
  <c r="B24" i="8"/>
  <c r="B23" i="8"/>
  <c r="B22" i="8"/>
  <c r="B21" i="8"/>
  <c r="B20" i="8"/>
  <c r="B19" i="8"/>
  <c r="B18" i="8"/>
  <c r="A12" i="8"/>
  <c r="A11" i="8"/>
  <c r="A6" i="8"/>
  <c r="J5" i="8"/>
  <c r="A13" i="8" s="1"/>
  <c r="A1" i="8"/>
  <c r="H34" i="7"/>
  <c r="A7" i="7"/>
  <c r="A1" i="7"/>
  <c r="I42" i="6"/>
  <c r="H31" i="6"/>
  <c r="C31" i="6"/>
  <c r="H30" i="6"/>
  <c r="C30" i="6"/>
  <c r="H29" i="6"/>
  <c r="C29" i="6"/>
  <c r="H28" i="6"/>
  <c r="C28" i="6"/>
  <c r="H27" i="6"/>
  <c r="C27" i="6"/>
  <c r="H26" i="6"/>
  <c r="H25" i="6"/>
  <c r="H24" i="6"/>
  <c r="H23" i="6"/>
  <c r="H22" i="6"/>
  <c r="H21" i="6"/>
  <c r="H20" i="6"/>
  <c r="H19" i="6"/>
  <c r="H18" i="6"/>
  <c r="H17" i="6"/>
  <c r="H16" i="6"/>
  <c r="H15" i="6"/>
  <c r="H14" i="6"/>
  <c r="H13" i="6"/>
  <c r="H12" i="6"/>
  <c r="L9" i="6"/>
  <c r="A6" i="6" s="1"/>
  <c r="H9" i="6"/>
  <c r="F9" i="6"/>
  <c r="D9" i="6"/>
  <c r="L8" i="6"/>
  <c r="L7" i="6"/>
  <c r="L4" i="6"/>
  <c r="A1" i="6"/>
  <c r="L62" i="5"/>
  <c r="A56" i="5"/>
  <c r="H43" i="5"/>
  <c r="H42" i="5"/>
  <c r="H41" i="5"/>
  <c r="H40" i="5"/>
  <c r="H39" i="5"/>
  <c r="H38" i="5"/>
  <c r="H37" i="5"/>
  <c r="H36" i="5"/>
  <c r="H35" i="5"/>
  <c r="H34" i="5"/>
  <c r="H33" i="5"/>
  <c r="H32" i="5"/>
  <c r="H31" i="5"/>
  <c r="H30" i="5"/>
  <c r="H29" i="5"/>
  <c r="H28" i="5"/>
  <c r="H27" i="5"/>
  <c r="H26" i="5"/>
  <c r="H25" i="5"/>
  <c r="H24" i="5"/>
  <c r="H21" i="5"/>
  <c r="F21" i="5"/>
  <c r="D21" i="5"/>
  <c r="F12" i="5"/>
  <c r="O9" i="5"/>
  <c r="A18" i="5" s="1"/>
  <c r="O8" i="5"/>
  <c r="O7" i="5"/>
  <c r="A7" i="5"/>
  <c r="O4" i="5"/>
  <c r="A1" i="5"/>
  <c r="N84" i="4"/>
  <c r="E80" i="4"/>
  <c r="D72" i="4"/>
  <c r="D70" i="4"/>
  <c r="H30" i="4" a="1"/>
  <c r="H30" i="4" s="1"/>
  <c r="D4" i="4" a="1"/>
  <c r="D4" i="4" s="1"/>
  <c r="E66" i="4" s="1"/>
  <c r="A1" i="4"/>
  <c r="N56" i="3"/>
  <c r="A2" i="3"/>
  <c r="A1" i="3"/>
  <c r="A2" i="2"/>
  <c r="A2" i="16" s="1"/>
  <c r="A2" i="5" l="1"/>
  <c r="A2" i="8"/>
  <c r="A9" i="10"/>
  <c r="A2" i="12"/>
  <c r="A2" i="4"/>
  <c r="A2" i="9"/>
  <c r="B2" i="14"/>
  <c r="A57" i="5"/>
  <c r="A2" i="11"/>
  <c r="A2" i="15"/>
  <c r="A2" i="7"/>
  <c r="A2" i="10"/>
  <c r="A2" i="6"/>
  <c r="A42" i="10"/>
  <c r="A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<sst xmlns="http://schemas.openxmlformats.org/spreadsheetml/2006/main" count="1356" uniqueCount="570">
  <si>
    <t>Washington State Health Care Authority</t>
  </si>
  <si>
    <t>User Selected Dimensions</t>
  </si>
  <si>
    <t>***DO NOT DELETE***</t>
  </si>
  <si>
    <t xml:space="preserve">Tab will hide when Client Ready macro is ran. </t>
  </si>
  <si>
    <t>Tab Selection in Client Delivery</t>
  </si>
  <si>
    <t>Worksheet</t>
  </si>
  <si>
    <t>Client Version</t>
  </si>
  <si>
    <t>QRM</t>
  </si>
  <si>
    <t>Delete</t>
  </si>
  <si>
    <t>User Select</t>
  </si>
  <si>
    <t>Hide</t>
  </si>
  <si>
    <t>Instructions</t>
  </si>
  <si>
    <t>Show</t>
  </si>
  <si>
    <t>1. Information and Attestation</t>
  </si>
  <si>
    <t>2. Direct Care Staff</t>
  </si>
  <si>
    <t>3. Supervisors</t>
  </si>
  <si>
    <t>4. Productivity</t>
  </si>
  <si>
    <t>5. Additional Compensation</t>
  </si>
  <si>
    <t>6. Training and PTO</t>
  </si>
  <si>
    <t>7. Service-Specific Assumptions</t>
  </si>
  <si>
    <t>8. Admin &amp; Program Supp Costs</t>
  </si>
  <si>
    <t>9. Survey Feedback</t>
  </si>
  <si>
    <t>10. Scratchpad</t>
  </si>
  <si>
    <t>Location Reference</t>
  </si>
  <si>
    <t>Provider Type Crosswalk</t>
  </si>
  <si>
    <t>Limitations</t>
  </si>
  <si>
    <t>Update below dates for new reporting periods and all dates within workbook will update.</t>
  </si>
  <si>
    <t>Reporting Period:</t>
  </si>
  <si>
    <t>7/1/2023 - 6/30/2024</t>
  </si>
  <si>
    <t>As of Collection Date:</t>
  </si>
  <si>
    <t>Update below version as survey is reviewed and versions are created.</t>
  </si>
  <si>
    <t>Version Number:</t>
  </si>
  <si>
    <t>Hide--&gt;</t>
  </si>
  <si>
    <t>Survey Instructions</t>
  </si>
  <si>
    <r>
      <rPr>
        <b/>
        <sz val="10"/>
        <rFont val="Arial"/>
        <family val="2"/>
      </rPr>
      <t>Overview</t>
    </r>
    <r>
      <rPr>
        <sz val="10"/>
        <rFont val="Arial"/>
        <family val="2"/>
      </rPr>
      <t xml:space="preserve">
The Washington State Health Care Authority (HCA), in partnership with our contract actuaries at Milliman, have been working on a project to develop behavioral health comparison rates for the last several years. The rates are intended to estimate the actual provider cost for delivering specific behavioral health services. As part of this year’s work, HCA is launching a Behavioral Health Provider Staffing and Expense Survey (Survey) to collect wage, staffing, service-specific information, and expenditure information from contracted behavioral health providers. Your participation is essential as the information collected in this Survey will allow HCA to better understand important insights into behavioral health provider costs and wages and inform the payment rate assumptions used to refine the behavioral health comparison rates developed in Phase Two. Additionally, subject to legislative funding, HCA plans to introduce a minimum fee schedule for certain services in CY 2026, utilizing Survey informed comparison rates.
</t>
    </r>
    <r>
      <rPr>
        <b/>
        <sz val="10"/>
        <rFont val="Arial"/>
        <family val="2"/>
      </rPr>
      <t xml:space="preserve">Deadline for Survey submission is </t>
    </r>
    <r>
      <rPr>
        <b/>
        <u/>
        <sz val="10"/>
        <rFont val="Arial"/>
        <family val="2"/>
      </rPr>
      <t>January 17, 2025</t>
    </r>
    <r>
      <rPr>
        <sz val="10"/>
        <rFont val="Arial"/>
        <family val="2"/>
      </rPr>
      <t xml:space="preserve">
Questions about completing the Survey should be directed to Milliman at AppleHealth.Info@Milliman.com.
To submit the Survey, please send the completed Survey to AppleHealth.Info@Milliman.com with your entities name saved in the file name
(e.g. BH Provider Staffing and Expense Survey - ABC Provider)</t>
    </r>
  </si>
  <si>
    <t/>
  </si>
  <si>
    <r>
      <rPr>
        <b/>
        <sz val="10"/>
        <rFont val="Arial"/>
        <family val="2"/>
      </rPr>
      <t>Providers Required to Complete the Survey</t>
    </r>
    <r>
      <rPr>
        <sz val="10"/>
        <rFont val="Arial"/>
        <family val="2"/>
      </rPr>
      <t xml:space="preserve">
Providers delivering services under Section 13d Rehabilitative Services of Washington’s Medicaid State Plan. These include mental health and substance use disorder outpatient providers, substance use disorder and mental health residential providers, and WISe, PACT, and New Journeys service providers. For purposes of this Survey, the term “provider” refers to an individual or entity engaged in the delivery, ordering, or referring of the above-mentioned services. Only one Survey needs to be submitted regardless of the different types of services a provider may deliver. For example, if a provider has five substance use disorder residential facilities and an outpatient clinic, the provider would only need to submit one cost Survey. If a provider prefers to submit separate Surveys, that is allowed.
</t>
    </r>
    <r>
      <rPr>
        <b/>
        <sz val="10"/>
        <rFont val="Arial"/>
        <family val="2"/>
      </rPr>
      <t>Note:</t>
    </r>
    <r>
      <rPr>
        <sz val="10"/>
        <rFont val="Arial"/>
        <family val="2"/>
      </rPr>
      <t xml:space="preserve"> All instructions are included within this Survey. No separate written instructions will be distributed.</t>
    </r>
  </si>
  <si>
    <r>
      <rPr>
        <b/>
        <sz val="10"/>
        <rFont val="Arial"/>
        <family val="2"/>
      </rPr>
      <t xml:space="preserve">Survey Instructions
</t>
    </r>
    <r>
      <rPr>
        <sz val="10"/>
        <rFont val="Arial"/>
        <family val="2"/>
      </rPr>
      <t xml:space="preserve">
Providers should complete the required worksheets by entering information in each of the green fields throughout the survey. Each green cell includes supplemental instructions. Please refer to those instructions and the ones on this worksheet for further guidance on completing the survey.
</t>
    </r>
    <r>
      <rPr>
        <b/>
        <sz val="10"/>
        <rFont val="Arial"/>
        <family val="2"/>
      </rPr>
      <t>Note:</t>
    </r>
    <r>
      <rPr>
        <sz val="10"/>
        <rFont val="Arial"/>
        <family val="2"/>
      </rPr>
      <t xml:space="preserve"> All instructions are included within this Survey. No separate written instructions will be distributed.</t>
    </r>
  </si>
  <si>
    <r>
      <rPr>
        <b/>
        <sz val="10"/>
        <rFont val="Arial"/>
        <family val="2"/>
      </rPr>
      <t xml:space="preserve">Behavioral Health Comparison Report - Phase Two
</t>
    </r>
    <r>
      <rPr>
        <sz val="10"/>
        <rFont val="Arial"/>
        <family val="2"/>
      </rPr>
      <t xml:space="preserve">
The Survey references provider groupings and HCPCS codes used in the Phase Two BH Comparison Rate report. Providers are asked to indicate if those assumptions align with their experience. The full report can be found by following the below link:</t>
    </r>
  </si>
  <si>
    <t>Behavioral Health Comparison Rate Report - Phase Two</t>
  </si>
  <si>
    <r>
      <rPr>
        <b/>
        <sz val="10"/>
        <rFont val="Arial"/>
        <family val="2"/>
      </rPr>
      <t xml:space="preserve">Scope of Data Collection
</t>
    </r>
    <r>
      <rPr>
        <sz val="10"/>
        <rFont val="Arial"/>
        <family val="2"/>
      </rPr>
      <t xml:space="preserve">
Staffing, compensation and overall provider expenses, and direct service time reported should represent those for the billing provider entity, including all individual providers and reflecting all payor sources.</t>
    </r>
    <r>
      <rPr>
        <b/>
        <sz val="10"/>
        <rFont val="Arial"/>
        <family val="2"/>
      </rPr>
      <t xml:space="preserve"> The reporting period for wage information (worksheets 2 and 3) is 10/1/2024</t>
    </r>
    <r>
      <rPr>
        <sz val="10"/>
        <rFont val="Arial"/>
        <family val="2"/>
      </rPr>
      <t xml:space="preserve">. </t>
    </r>
    <r>
      <rPr>
        <b/>
        <sz val="10"/>
        <rFont val="Arial"/>
        <family val="2"/>
      </rPr>
      <t>The reporting period for all other tabs, unless otherwise indicated, is SFY 2024 (7/1/2023 - 6/30/2024).</t>
    </r>
  </si>
  <si>
    <r>
      <rPr>
        <b/>
        <sz val="10"/>
        <rFont val="Arial"/>
        <family val="2"/>
      </rPr>
      <t xml:space="preserve">Confidentiality
</t>
    </r>
    <r>
      <rPr>
        <sz val="10"/>
        <rFont val="Arial"/>
        <family val="2"/>
      </rPr>
      <t xml:space="preserve">
Information reported by providers will not be available to HCA or any other providers or related entities. Individually reported information will be used and maintained only by Milliman and not externally shared with additional parties. Any information shared with HCA may become public record and subject to Freedom of Information Act (FOIA) requests. Therefore, Milliman will not be sharing the individual workbooks or provider-specific information with HCA.</t>
    </r>
  </si>
  <si>
    <t>The following sections provide detailed instructions for preparing and reporting information for each of the worksheets, including what should be reported in each of the requested fields. Please provide information for all requested fields on each applicable worksheet.</t>
  </si>
  <si>
    <t>1.</t>
  </si>
  <si>
    <t>Information and Attestation</t>
  </si>
  <si>
    <r>
      <t xml:space="preserve">This general worksheet tab includes fields for reporting a provider’s identification and contact information. It also asks several organization-wide questions regarding type of services, turnover, and raises for clinical/direct care staff. 
</t>
    </r>
    <r>
      <rPr>
        <b/>
        <u/>
        <sz val="10"/>
        <color rgb="FF0A4977"/>
        <rFont val="Arial"/>
        <family val="2"/>
      </rPr>
      <t>Provider and contact information (Question 1)</t>
    </r>
    <r>
      <rPr>
        <sz val="10"/>
        <rFont val="Arial"/>
        <family val="2"/>
      </rPr>
      <t xml:space="preserve">
Row (a): Provider Agency Name– Enter your provider agency name associated with delivering, ordering, or referring behavioral health services.
Row (b): Contact Name– Enter the name of the person who should be contacted if there are any questions related to the information reported.
Row (c): Contact Phone Number– Enter the phone number of the person listed as the contact name.
Row (d): Contact Email Address– Enter the email address of the person listed as the contact name.
Row (e): Contact Address– Enter the provider's main mailing address.
</t>
    </r>
    <r>
      <rPr>
        <b/>
        <u/>
        <sz val="10"/>
        <color rgb="FF0A4977"/>
        <rFont val="Arial"/>
        <family val="2"/>
      </rPr>
      <t>Type of services (Question 2)</t>
    </r>
    <r>
      <rPr>
        <b/>
        <i/>
        <sz val="10"/>
        <color rgb="FF0A4977"/>
        <rFont val="Arial"/>
        <family val="2"/>
      </rPr>
      <t xml:space="preserve">
</t>
    </r>
    <r>
      <rPr>
        <sz val="10"/>
        <rFont val="Arial"/>
        <family val="2"/>
      </rPr>
      <t>Enter the approximate percentage of revenue attributable to each service in Rows (a) through (l). If your agency provides other behavioral health services not listed, Row (m) will automatically populate with a percentage and you may type in the other services provided in the corresponding text box under Row (m), separating each service by a comma.</t>
    </r>
    <r>
      <rPr>
        <b/>
        <i/>
        <sz val="10"/>
        <color rgb="FF0A4977"/>
        <rFont val="Arial"/>
        <family val="2"/>
      </rPr>
      <t xml:space="preserve">
</t>
    </r>
    <r>
      <rPr>
        <sz val="10"/>
        <rFont val="Arial"/>
        <family val="2"/>
      </rPr>
      <t xml:space="preserve">
</t>
    </r>
    <r>
      <rPr>
        <b/>
        <u/>
        <sz val="10"/>
        <color rgb="FF0A4977"/>
        <rFont val="Arial"/>
        <family val="2"/>
      </rPr>
      <t xml:space="preserve">Claims processing for other network providers (Question 3)
</t>
    </r>
    <r>
      <rPr>
        <sz val="10"/>
        <rFont val="Arial"/>
        <family val="2"/>
      </rPr>
      <t xml:space="preserve">This question asks where or not your organization is responsible for adjudicating claims to pay for other services; select the appropriate answer from the drop-down list. </t>
    </r>
  </si>
  <si>
    <r>
      <rPr>
        <b/>
        <u/>
        <sz val="10"/>
        <color rgb="FF0A4977"/>
        <rFont val="Arial"/>
        <family val="2"/>
      </rPr>
      <t>Billing National Provider Identifiers for the organization (Question 4)</t>
    </r>
    <r>
      <rPr>
        <sz val="10"/>
        <rFont val="Arial"/>
        <family val="2"/>
      </rPr>
      <t xml:space="preserve">
This question asks providers to list their Billing National Provider Identifier (NPI) number(s). Record each NPI number on a separate row. 
</t>
    </r>
    <r>
      <rPr>
        <b/>
        <u/>
        <sz val="10"/>
        <color rgb="FF0A4977"/>
        <rFont val="Arial"/>
        <family val="2"/>
      </rPr>
      <t>Attestation</t>
    </r>
    <r>
      <rPr>
        <sz val="10"/>
        <rFont val="Arial"/>
        <family val="2"/>
      </rPr>
      <t xml:space="preserve">
In the attestation section of this worksheet, your provider representative is required to attest that the information included in the Survey is current, complete, accurate, and in compliance with 42 CFR § 438.8 and 2 CFR § 200. It should be submitted by a representative of your entity that is familiar with the information being reported and has the authority to make the attestation (for example, the Chief Executive Officer, Chief Operating Officer or Chief Financial Officer). It should also include the contact information for the individual(s) responsible for preparing the Survey as submitted.</t>
    </r>
  </si>
  <si>
    <t>2. &amp; 3.</t>
  </si>
  <si>
    <t>Direct Care Staff and Supervisors</t>
  </si>
  <si>
    <t>This worksheet should be used to report salary and wage information, by provider type for all direct care staff (inclusive of clinical staff), that your entity directly employs or engages with as a contracted employee. Each employee should be assigned to a single provider type/position, and all employees should be considered, unless otherwise noted. Exclude data for interns and LEAD or HOST staff. 
Report information for each of the provider groups listed, leaving blank any rows that do not apply to your organization. For ease of reference, the “Provider Type Crosswalk” reference tab provides a crosswalk between provider types and provider groups, based on provider types listed in the below report:</t>
  </si>
  <si>
    <t>Washington State Health Care Authority's IMC Service Encounter Reporting Instructions (SERI)</t>
  </si>
  <si>
    <r>
      <t xml:space="preserve">Use the rows labeled 'Other (please describe)' to list any clinical/direct care workers not reflected in the provider groups listed.
</t>
    </r>
    <r>
      <rPr>
        <b/>
        <u/>
        <sz val="10"/>
        <color rgb="FF0A4977"/>
        <rFont val="Arial"/>
        <family val="2"/>
      </rPr>
      <t>DIRECT CARE/CLINICAL STAFF VS SUPERVISORS</t>
    </r>
    <r>
      <rPr>
        <sz val="10"/>
        <rFont val="Arial"/>
        <family val="2"/>
      </rPr>
      <t xml:space="preserve">
To report information on these worksheets, direct care and clinical employees should be designated as either direct care or clinical staff, or staff supervisors. Please designate any direct care and clinical employee, whether they are regular or contracted, as a supervisory employee if they spend the majority of their time supervising other staff positions. Supervisory staff are those primarily responsible for supervising, hiring, and training the direct care and clinical staff that actually provide billable services. Supervisor responsibilities may also include program planning and evaluation, advocacy, working with families, performance management and discipline, and working with community members.
</t>
    </r>
    <r>
      <rPr>
        <b/>
        <u/>
        <sz val="10"/>
        <color rgb="FF0A4977"/>
        <rFont val="Arial"/>
        <family val="2"/>
      </rPr>
      <t>REGULAR (NON-CONTRACTED) EMPLOYEES VS CONTRACTED EMPLOYEE</t>
    </r>
    <r>
      <rPr>
        <sz val="10"/>
        <rFont val="Arial"/>
        <family val="2"/>
      </rPr>
      <t xml:space="preserve">
Please apply the following guidance when identifying employees as either “regular” or “contracted” employees:
Regular or Non-Contracted Employee: an employee is a person employed by the provider receiving a salary or wage and a W-2 for tax purposes, and where the work performed by the person is under the control of the provider entity (i.e., how and where the work is done). Information for regular employees should be reported in columns (A) and (B).
Contracted Employee: Contracted direct care and clinical staff are not W-2 employees of the provider entity, and generally are not eligible for employee benefits. These employees generally provide services that are billed by the employing provider entity under the employing provider entity’s NPI number for billing/encounter submission, and they perform work under the control and direction of the provider entity, i.e., what will be done and how it will be done. Information for contracted employees should be reported in columns (C) and (D).
Relationships where the contracted employee does not provide services that are billed under the employing provider entity’s NPI number or the provider entity has the right to control and direct only the result of the employee’s work (i.e., not what will be done and how it will be done) would be indicative of a network provider relationship. Network provider information should not be reported on these worksheets.</t>
    </r>
  </si>
  <si>
    <r>
      <rPr>
        <b/>
        <u/>
        <sz val="10"/>
        <color rgb="FF0A4977"/>
        <rFont val="Arial"/>
        <family val="2"/>
      </rPr>
      <t>DEFINING FULL-TIME EQUIVALENTS, AVERAGE WAGES, AND VACANT STAFFING POSITIONS</t>
    </r>
    <r>
      <rPr>
        <sz val="10"/>
        <rFont val="Arial"/>
        <family val="2"/>
      </rPr>
      <t xml:space="preserve">
We request staffing information be reported in terms of full-time equivalents, or “FTEs.” Reporting FTEs requires the provider entity to consider part-time and full-time positions. For example, an employee working full time would be counted as 1.0 FTEs, and an employee working half time would be considered as 0.5 FTEs.
For hourly non-contracted employees, the reporting entity should consider its standard work week for purposes of determining and reporting FTEs. For example, if an entity’s standard work week is 35 hours, hourly employees working 35 hours per week should be considered as 1.0 FTEs, and hourly employees working 21 hours per week should be considered as 0.6 FTEs. Similarly, if an entity’s standard work week is 40 hours per week, hourly employees working 40 hours per week should be considered as 1.0 FTEs, and hourly employees working 24 hours per week should be considered as 0.6 FTEs.
For salaried employees, FTEs should be determined based on the entity’s expectations regarding the number of hours the salaried employee will work. For example, if a salaried employee is expected to work an average of 50 hours per week, the employee should be considered as 1.0 FTEs even though the entity may have a standard work week of 40 hours for hourly employees.
FTEs for contracted employee positions should be based on the same assumptions applied for determining FTEs for non-contracted employee positions.</t>
    </r>
  </si>
  <si>
    <r>
      <rPr>
        <b/>
        <u/>
        <sz val="10"/>
        <color rgb="FF0A4977"/>
        <rFont val="Arial"/>
        <family val="2"/>
      </rPr>
      <t>REPORTING AVERAGE HOURLY WAGES</t>
    </r>
    <r>
      <rPr>
        <sz val="10"/>
        <rFont val="Arial"/>
        <family val="2"/>
      </rPr>
      <t xml:space="preserve">
The salary information should be reported on an hourly wage basis for non-contracted employees, and a rate per hour basis for contracted employees. If employees are paid on an hourly basis, please use their regular wage rate (not including overtime adjusted wages). If employees are salaried workers, their hourly wage should be reported equal to their annual salaries divided by the number of hours expected to be worked for their position for the year. Please include all wage-based compensation paid, such as merit bonuses, in addition to hourly rates or salaried amounts. Do not include any wage increases associated with overtime, on-call time, or shift differential time.
For non-contracted employees, please exclude any non-wage based fringe benefits, such as automobile allowances, club memberships, and retirement contributions, even if they are considered as taxable fringe benefits under the IRS Publication 15-B from their hourly rate. Report these amounts on Worksheet 8 under Row D.</t>
    </r>
  </si>
  <si>
    <t>4.</t>
  </si>
  <si>
    <t xml:space="preserve">Productivity
</t>
  </si>
  <si>
    <r>
      <t xml:space="preserve">This </t>
    </r>
    <r>
      <rPr>
        <i/>
        <sz val="10"/>
        <rFont val="Arial"/>
        <family val="2"/>
      </rPr>
      <t>Productivity</t>
    </r>
    <r>
      <rPr>
        <sz val="10"/>
        <rFont val="Arial"/>
        <family val="2"/>
      </rPr>
      <t xml:space="preserve"> worksheet is to be completed by providers and should exclude the following services: clinical staff providing care at SUD or MH residential facilities, WISe, PACT, New Journeys, LEAD and HOST staff, and staff providing crisis services.
•	</t>
    </r>
    <r>
      <rPr>
        <b/>
        <sz val="10"/>
        <rFont val="Arial"/>
        <family val="2"/>
      </rPr>
      <t>Clinic/Facility Name:</t>
    </r>
    <r>
      <rPr>
        <sz val="10"/>
        <rFont val="Arial"/>
        <family val="2"/>
      </rPr>
      <t xml:space="preserve"> List the full name of each behavioral health clinic/facility associated with your organization (mental health and substance use disorder services).
•	</t>
    </r>
    <r>
      <rPr>
        <b/>
        <sz val="10"/>
        <rFont val="Arial"/>
        <family val="2"/>
      </rPr>
      <t>Location:</t>
    </r>
    <r>
      <rPr>
        <sz val="10"/>
        <rFont val="Arial"/>
        <family val="2"/>
      </rPr>
      <t xml:space="preserve"> Choose from the drop-down list to select the location for the facility (urban, rural, frontier, or multiple). Refer to the Location Reference tab for geographic designations. 
•	</t>
    </r>
    <r>
      <rPr>
        <b/>
        <sz val="10"/>
        <rFont val="Arial"/>
        <family val="2"/>
      </rPr>
      <t>Unique population characteristics impacting productivity:</t>
    </r>
    <r>
      <rPr>
        <sz val="10"/>
        <rFont val="Arial"/>
        <family val="2"/>
      </rPr>
      <t xml:space="preserve"> Describe any unique population characteristics that may impact provider billable and non-billable time, e.g., homeless.
•	</t>
    </r>
    <r>
      <rPr>
        <b/>
        <sz val="10"/>
        <rFont val="Arial"/>
        <family val="2"/>
      </rPr>
      <t>Productivity Information:</t>
    </r>
    <r>
      <rPr>
        <sz val="10"/>
        <rFont val="Arial"/>
        <family val="2"/>
      </rPr>
      <t xml:space="preserve"> Report the total hours for all clinical/direct care staff in Column (A) and total billable hours in Column (B). For purposes of reporting billable hours, include hours a provider spends directly providing services to patients that is considered reimbursable.
•	</t>
    </r>
    <r>
      <rPr>
        <b/>
        <sz val="10"/>
        <rFont val="Arial"/>
        <family val="2"/>
      </rPr>
      <t xml:space="preserve">Notes: </t>
    </r>
    <r>
      <rPr>
        <sz val="10"/>
        <rFont val="Arial"/>
        <family val="2"/>
      </rPr>
      <t>The optional notes column is for adding additional details associated with the reported information for each listed facility in the table.</t>
    </r>
  </si>
  <si>
    <t>5.</t>
  </si>
  <si>
    <t>Additional Compensation</t>
  </si>
  <si>
    <r>
      <t xml:space="preserve">The </t>
    </r>
    <r>
      <rPr>
        <i/>
        <sz val="10"/>
        <rFont val="Arial"/>
        <family val="2"/>
      </rPr>
      <t>Additional Compensation</t>
    </r>
    <r>
      <rPr>
        <sz val="10"/>
        <rFont val="Arial"/>
        <family val="2"/>
      </rPr>
      <t xml:space="preserve"> worksheet captures standard workweek hours, and overtime, on-call, shift differential, and non-wage payment information for the provider group or positions included on the previous “Direct Care Staff” and “Supervisors” worksheets. However, for purposes of reporting information on this worksheet, it is not necessary to distinguish between direct care and clinical staff or supervisory employees. 
</t>
    </r>
    <r>
      <rPr>
        <b/>
        <sz val="10"/>
        <rFont val="Arial"/>
        <family val="2"/>
      </rPr>
      <t>Overtime (Column A):</t>
    </r>
    <r>
      <rPr>
        <sz val="10"/>
        <rFont val="Arial"/>
        <family val="2"/>
      </rPr>
      <t xml:space="preserve"> Report the average percent of hours exceeding the standard workweek entered at the top of this worksheet.
</t>
    </r>
    <r>
      <rPr>
        <b/>
        <sz val="10"/>
        <rFont val="Arial"/>
        <family val="2"/>
      </rPr>
      <t xml:space="preserve">On-call (Column B): </t>
    </r>
    <r>
      <rPr>
        <sz val="10"/>
        <rFont val="Arial"/>
        <family val="2"/>
      </rPr>
      <t xml:space="preserve">Report the average incremental </t>
    </r>
    <r>
      <rPr>
        <u/>
        <sz val="10"/>
        <rFont val="Arial"/>
        <family val="2"/>
      </rPr>
      <t>weekly</t>
    </r>
    <r>
      <rPr>
        <sz val="10"/>
        <rFont val="Arial"/>
        <family val="2"/>
      </rPr>
      <t xml:space="preserve"> amount an employee receives for being on-call during a workweek.</t>
    </r>
    <r>
      <rPr>
        <b/>
        <sz val="10"/>
        <rFont val="Arial"/>
        <family val="2"/>
      </rPr>
      <t xml:space="preserve">
Shift Differential (Column C):</t>
    </r>
    <r>
      <rPr>
        <sz val="10"/>
        <rFont val="Arial"/>
        <family val="2"/>
      </rPr>
      <t xml:space="preserve"> Report the average incremental </t>
    </r>
    <r>
      <rPr>
        <u/>
        <sz val="10"/>
        <rFont val="Arial"/>
        <family val="2"/>
      </rPr>
      <t>hourly</t>
    </r>
    <r>
      <rPr>
        <sz val="10"/>
        <rFont val="Arial"/>
        <family val="2"/>
      </rPr>
      <t xml:space="preserve"> amount an employee receives for working shift-differential hours. Shift differential pay does not include overtime and is the increase in pay an employee receives for working non-standard hours, such as evenings, nights, weekends, and holidays.</t>
    </r>
    <r>
      <rPr>
        <b/>
        <sz val="10"/>
        <rFont val="Arial"/>
        <family val="2"/>
      </rPr>
      <t xml:space="preserve">
Non-Wage Compensation (Column D):</t>
    </r>
    <r>
      <rPr>
        <sz val="10"/>
        <rFont val="Arial"/>
        <family val="2"/>
      </rPr>
      <t xml:space="preserve"> Please include all lump-sum payments made to employees. This includes, but is not limited to, sign-on and retention bonuses. Do not include merit bonuses, overtime, shift differential, or other hourly add-on pay.
</t>
    </r>
    <r>
      <rPr>
        <b/>
        <sz val="10"/>
        <rFont val="Arial"/>
        <family val="2"/>
      </rPr>
      <t>Information should only be reported on this worksheet for non-contracted employees.</t>
    </r>
  </si>
  <si>
    <t>6.</t>
  </si>
  <si>
    <t>Training and PTO</t>
  </si>
  <si>
    <r>
      <t xml:space="preserve">The Training and PTO worksheet includes pre-populated reference values for training and PTO information for provider group or positions included on the “Direct Care Staff” and “Supervisors” worksheets. These pre-populated values reflect the assumptions used in the Phase Two BH Comparison Rates. For purposes of reporting information on this worksheet, it is not necessary to distinguish between direct care and clinical staff or supervisory employees. 
Training and PTO will vary by position and person over time. The intent of this worksheet is to estimate the number of non-productive hours required before an individual is fully productive. Columns B, D, and F include reference assumptions for average training and PTO hours per FTE. These cannot be modified. Please use columns C, E, and G to indicate where your organization's experience differs from the prepopulated assumptions. Please refer to the worksheet instructions for input definitions. If your experience aligns with the prepopulated assumption, either select "Reasonable" or do not adjust.
</t>
    </r>
    <r>
      <rPr>
        <b/>
        <sz val="10"/>
        <rFont val="Arial"/>
        <family val="2"/>
      </rPr>
      <t>Information should only be reported on this worksheet for non-contracted employees.</t>
    </r>
  </si>
  <si>
    <t>7.</t>
  </si>
  <si>
    <t>Non-Team-Based Service-Specific Assumptions</t>
  </si>
  <si>
    <r>
      <t xml:space="preserve">The Service-Specific Assumptions worksheet was developed to compare actual time spent administering a service with the assumptions used in the Phase Two Behavioral Health Comparison Rates. This worksheet should contain only individual service data, excluding any team-based information.
</t>
    </r>
    <r>
      <rPr>
        <b/>
        <u/>
        <sz val="10"/>
        <rFont val="Arial"/>
        <family val="2"/>
      </rPr>
      <t>Note</t>
    </r>
    <r>
      <rPr>
        <b/>
        <sz val="10"/>
        <rFont val="Arial"/>
        <family val="2"/>
      </rPr>
      <t>:</t>
    </r>
    <r>
      <rPr>
        <sz val="10"/>
        <rFont val="Arial"/>
        <family val="2"/>
      </rPr>
      <t xml:space="preserve"> Only provide information for services your agency provides. If a service is listed and your agency does not provide that service, please disregard that line item and leave entries at the default selection.
</t>
    </r>
    <r>
      <rPr>
        <b/>
        <u/>
        <sz val="10"/>
        <color rgb="FF0A4977"/>
        <rFont val="Arial"/>
        <family val="2"/>
      </rPr>
      <t>Services Included in Phase Two</t>
    </r>
    <r>
      <rPr>
        <sz val="10"/>
        <rFont val="Arial"/>
        <family val="2"/>
      </rPr>
      <t xml:space="preserve">
</t>
    </r>
    <r>
      <rPr>
        <b/>
        <sz val="10"/>
        <rFont val="Arial"/>
        <family val="2"/>
      </rPr>
      <t xml:space="preserve">
Pre-populated Reference Columns (A through G and I):</t>
    </r>
    <r>
      <rPr>
        <sz val="10"/>
        <rFont val="Arial"/>
        <family val="2"/>
      </rPr>
      <t xml:space="preserve"> These columns contain service information for reference purposes and may not be modified. These columns include the index number, HCPCS code, whether the service is MH or SUD related, SERI Modality, SERI Modality Description, reporting unit type, and the direct and indirect minutes assumed for the Phase Two rates.
</t>
    </r>
    <r>
      <rPr>
        <b/>
        <sz val="10"/>
        <rFont val="Arial"/>
        <family val="2"/>
      </rPr>
      <t xml:space="preserve">Direct Minutes Alternate (Column H): </t>
    </r>
    <r>
      <rPr>
        <sz val="10"/>
        <rFont val="Arial"/>
        <family val="2"/>
      </rPr>
      <t>For each HCPCS code in Column (B), select the option in the drop-down which you believe best fits the actual direct time taken to administer a given service. For example, if our assumption is that there are 60 minutes of direct time for administering a service and you estimate the direct time administering the service to be closer to 50 minutes, you would select the ‘Overstated' option from the drop-down.</t>
    </r>
    <r>
      <rPr>
        <b/>
        <sz val="10"/>
        <rFont val="Arial"/>
        <family val="2"/>
      </rPr>
      <t xml:space="preserve">
Indirect Minutes Alternate (Column J): </t>
    </r>
    <r>
      <rPr>
        <sz val="10"/>
        <rFont val="Arial"/>
        <family val="2"/>
      </rPr>
      <t>For each HCPCS code in Column (B), select the option in the drop-down which you believe best fits the actual indirect time taken to administer a given service.</t>
    </r>
  </si>
  <si>
    <r>
      <t xml:space="preserve">See below for guidance on selecting an alternate value in columns (H) and (J) to the pre-populated assumptions. Select "Reasonable" or leave the entry as "&lt;Select&gt;" if the assumptions match your experience.
1. Significantly Understated: The service takes over 25% more time to complete than the pre-populated assumption
2. Understated: The service takes between 10% and 25% more time to complete than the pre-populated assumption
3. Reasonable: Assumed minutes are within 10% of your experience
4. Overstated: The service takes between 10% and 25% less time to complete than the pre-populated assumption
5. Significantly Overstated: The service takes more than 25% less time to complete than the pre-populated assumption
</t>
    </r>
    <r>
      <rPr>
        <b/>
        <sz val="10"/>
        <rFont val="Arial"/>
        <family val="2"/>
      </rPr>
      <t xml:space="preserve">Most Common Provider Group for Each Service (K): </t>
    </r>
    <r>
      <rPr>
        <sz val="10"/>
        <rFont val="Arial"/>
        <family val="2"/>
      </rPr>
      <t>For each HCPCS code in Column (B), select the provider group in the drop-down which you believe administers the majority of that service at the agency.</t>
    </r>
  </si>
  <si>
    <r>
      <rPr>
        <b/>
        <u/>
        <sz val="10"/>
        <color rgb="FF0A4977"/>
        <rFont val="Arial"/>
        <family val="2"/>
      </rPr>
      <t xml:space="preserve">Services Not Included in Phase Two
</t>
    </r>
    <r>
      <rPr>
        <sz val="10"/>
        <rFont val="Arial"/>
        <family val="2"/>
      </rPr>
      <t xml:space="preserve">These services are new additions to Phase Three and were not part of the Phase Two report. No direct or indirect assumptions have been listed for these services, as none have been established yet.
</t>
    </r>
    <r>
      <rPr>
        <b/>
        <sz val="10"/>
        <rFont val="Arial"/>
        <family val="2"/>
      </rPr>
      <t xml:space="preserve">
Pre-populated Reference Columns (A through F): </t>
    </r>
    <r>
      <rPr>
        <sz val="10"/>
        <rFont val="Arial"/>
        <family val="2"/>
      </rPr>
      <t xml:space="preserve">These columns contain service information for reference purposes and may not be modified. These columns include the index number, HCPCS code, whether the service is MH or SUD related, SERI Modality, SERI Modality Description, and reporting unit type.
</t>
    </r>
    <r>
      <rPr>
        <b/>
        <sz val="10"/>
        <rFont val="Arial"/>
        <family val="2"/>
      </rPr>
      <t>Assumed Direct Minutes (G):</t>
    </r>
    <r>
      <rPr>
        <sz val="10"/>
        <rFont val="Arial"/>
        <family val="2"/>
      </rPr>
      <t xml:space="preserve"> For non-encounter based HCPCS codes, the reporting unit (e.g. 15 minutes) will be the direct minutes assumption used in Phase Three. For the encounter-based codes, no assumption is listed.
</t>
    </r>
    <r>
      <rPr>
        <b/>
        <sz val="10"/>
        <rFont val="Arial"/>
        <family val="2"/>
      </rPr>
      <t xml:space="preserve">Alternate Direct Minutes (Column H): </t>
    </r>
    <r>
      <rPr>
        <sz val="10"/>
        <rFont val="Arial"/>
        <family val="2"/>
      </rPr>
      <t>For each HCPCS code in Column (B), enter the average number of direct minutes it takes to administer a given service if the assumption listed is different from your experience.</t>
    </r>
    <r>
      <rPr>
        <b/>
        <sz val="10"/>
        <rFont val="Arial"/>
        <family val="2"/>
      </rPr>
      <t xml:space="preserve">
Indirect Minutes (Column I): </t>
    </r>
    <r>
      <rPr>
        <sz val="10"/>
        <rFont val="Arial"/>
        <family val="2"/>
      </rPr>
      <t xml:space="preserve">For each HCPCS code in Column (B), enter the average number of indirect minutes it takes to administer a given service.
</t>
    </r>
    <r>
      <rPr>
        <b/>
        <sz val="10"/>
        <rFont val="Arial"/>
        <family val="2"/>
      </rPr>
      <t>Most Common Provider Group for Each Service (Column J):</t>
    </r>
    <r>
      <rPr>
        <sz val="10"/>
        <rFont val="Arial"/>
        <family val="2"/>
      </rPr>
      <t xml:space="preserve">  For each service in Column (B), select the provider group in the drop-down which you believe administers the majority of that service at the agency.</t>
    </r>
  </si>
  <si>
    <r>
      <rPr>
        <b/>
        <u/>
        <sz val="10"/>
        <color rgb="FF0A4977"/>
        <rFont val="Arial"/>
        <family val="2"/>
      </rPr>
      <t>Opioid Treatment Program (OTP) Providers</t>
    </r>
    <r>
      <rPr>
        <sz val="10"/>
        <rFont val="Arial"/>
        <family val="2"/>
      </rPr>
      <t xml:space="preserve">
If your entity is administering OTP services in accordance with WAC 246-341-100 and bills services using HCPCS code H0020, please complete this section as it pertains to your brick-and-mortar operations. If your organization is not an OTP, please disregard this section and leave entries blank. </t>
    </r>
    <r>
      <rPr>
        <b/>
        <u/>
        <sz val="10"/>
        <rFont val="Arial"/>
        <family val="2"/>
      </rPr>
      <t>Note</t>
    </r>
    <r>
      <rPr>
        <b/>
        <sz val="10"/>
        <rFont val="Arial"/>
        <family val="2"/>
      </rPr>
      <t>:</t>
    </r>
    <r>
      <rPr>
        <sz val="10"/>
        <rFont val="Arial"/>
        <family val="2"/>
      </rPr>
      <t xml:space="preserve"> Do not include any services that were listed in the two preceding sections on this worksheet.
</t>
    </r>
    <r>
      <rPr>
        <b/>
        <sz val="10"/>
        <rFont val="Arial"/>
        <family val="2"/>
      </rPr>
      <t>Service Type (Column B):</t>
    </r>
    <r>
      <rPr>
        <sz val="10"/>
        <rFont val="Arial"/>
        <family val="2"/>
      </rPr>
      <t xml:space="preserve"> The first two rows have been completed and included medication dispensing and administration. For the remaining rows, enter each service, in addition to dispensing/administration, your entity provides that is billed with HCPCS H0020.</t>
    </r>
    <r>
      <rPr>
        <b/>
        <sz val="10"/>
        <rFont val="Arial"/>
        <family val="2"/>
      </rPr>
      <t xml:space="preserve">
Service Description (Column C):</t>
    </r>
    <r>
      <rPr>
        <sz val="10"/>
        <rFont val="Arial"/>
        <family val="2"/>
      </rPr>
      <t xml:space="preserve"> For each additional service entered in Column (B), include a brief description of the service.</t>
    </r>
    <r>
      <rPr>
        <b/>
        <sz val="10"/>
        <rFont val="Arial"/>
        <family val="2"/>
      </rPr>
      <t xml:space="preserve">
Direct Minutes (Column D):</t>
    </r>
    <r>
      <rPr>
        <sz val="10"/>
        <rFont val="Arial"/>
        <family val="2"/>
      </rPr>
      <t xml:space="preserve"> For each service in Column (B), enter the average number of direct minutes it takes to administer a given service.</t>
    </r>
    <r>
      <rPr>
        <b/>
        <sz val="10"/>
        <rFont val="Arial"/>
        <family val="2"/>
      </rPr>
      <t xml:space="preserve">
Indirect Minutes (Column E):</t>
    </r>
    <r>
      <rPr>
        <sz val="10"/>
        <rFont val="Arial"/>
        <family val="2"/>
      </rPr>
      <t xml:space="preserve"> For each service in Column (B), enter the average number of indirect minutes it takes to administer a given service.</t>
    </r>
    <r>
      <rPr>
        <b/>
        <sz val="10"/>
        <rFont val="Arial"/>
        <family val="2"/>
      </rPr>
      <t xml:space="preserve">
Most Common Provider Group for Each Service (F): </t>
    </r>
    <r>
      <rPr>
        <sz val="10"/>
        <rFont val="Arial"/>
        <family val="2"/>
      </rPr>
      <t xml:space="preserve">For each service in Column (B), select the provider group in the drop-down which you believe administers the majority of that service at the agency.
</t>
    </r>
    <r>
      <rPr>
        <b/>
        <sz val="10"/>
        <rFont val="Arial"/>
        <family val="2"/>
      </rPr>
      <t>Provider Notes (Column G):</t>
    </r>
    <r>
      <rPr>
        <sz val="10"/>
        <rFont val="Arial"/>
        <family val="2"/>
      </rPr>
      <t xml:space="preserve"> For each service in Column (B), enter any notes your agency finds pertinent for the given service.
If your organization operates a mobile medication unit (MMU), please use the text box at the bottom of this section to provide details on how services provided and the service provision approach differ between brick-and-mortar and MMU operations.</t>
    </r>
  </si>
  <si>
    <t>8.</t>
  </si>
  <si>
    <t xml:space="preserve"> Admin &amp; Program Supp Costs</t>
  </si>
  <si>
    <r>
      <t xml:space="preserve">This worksheet allows providers to report costs for each of the major cost categories listed in Reference Rows A through G. Reference Row H (Total Expenditures) calculates automatically as a sum of Reference Rows A through G.
See below for information on allowable and non-allowable costs, and administrative, program support, and room and board costs. Data reported should reflect these definitions. 
</t>
    </r>
    <r>
      <rPr>
        <b/>
        <sz val="10"/>
        <rFont val="Arial"/>
        <family val="2"/>
      </rPr>
      <t xml:space="preserve">Salary and Wages - Direct and Clinical Staff, and Supervisors (Row A): </t>
    </r>
    <r>
      <rPr>
        <sz val="10"/>
        <rFont val="Arial"/>
        <family val="2"/>
      </rPr>
      <t>Report the salary and wage expense of employees directly involved in patient care and treatment. Do not include associated employee related taxes, fees, or benefits.</t>
    </r>
    <r>
      <rPr>
        <b/>
        <sz val="10"/>
        <rFont val="Arial"/>
        <family val="2"/>
      </rPr>
      <t xml:space="preserve">
Salary and Wages - Administrative and Support Staff (Row B): </t>
    </r>
    <r>
      <rPr>
        <sz val="10"/>
        <rFont val="Arial"/>
        <family val="2"/>
      </rPr>
      <t>Report the salary and wage expense for all other employees not considered direct and clinical staff. Do not include associated employee related taxes, fees, or benefits.</t>
    </r>
    <r>
      <rPr>
        <b/>
        <sz val="10"/>
        <rFont val="Arial"/>
        <family val="2"/>
      </rPr>
      <t xml:space="preserve">
Employee Related Employer Taxes and Fees (Row C):</t>
    </r>
    <r>
      <rPr>
        <sz val="10"/>
        <rFont val="Arial"/>
        <family val="2"/>
      </rPr>
      <t xml:space="preserve"> Report the employer portion of employee related taxes and fees expense associated with employees reported on Reference Rows A and B. These include FICA, FUTA, and SUI taxes.  Do not include any employee benefits expense.</t>
    </r>
    <r>
      <rPr>
        <b/>
        <sz val="10"/>
        <rFont val="Arial"/>
        <family val="2"/>
      </rPr>
      <t xml:space="preserve">
Employee Benefits (Row D):</t>
    </r>
    <r>
      <rPr>
        <sz val="10"/>
        <rFont val="Arial"/>
        <family val="2"/>
      </rPr>
      <t xml:space="preserve"> Report all other employee benefits expense, not already included on Reference Row C, for employees reported on Reference Rows A and B. This includes, but is not limited to, health insurance, retirement contributions, life and disability insurance, and employee assistance programs. Do not include any taxes or fees.</t>
    </r>
    <r>
      <rPr>
        <b/>
        <sz val="10"/>
        <rFont val="Arial"/>
        <family val="2"/>
      </rPr>
      <t xml:space="preserve">
Transportation Expenditures - For Direct Care Services (Row E):</t>
    </r>
    <r>
      <rPr>
        <sz val="10"/>
        <rFont val="Arial"/>
        <family val="2"/>
      </rPr>
      <t xml:space="preserve"> Report transportation expenses for providing direct care services. See </t>
    </r>
    <r>
      <rPr>
        <i/>
        <sz val="10"/>
        <rFont val="Arial"/>
        <family val="2"/>
      </rPr>
      <t>Transportation Costs</t>
    </r>
    <r>
      <rPr>
        <sz val="10"/>
        <rFont val="Arial"/>
        <family val="2"/>
      </rPr>
      <t xml:space="preserve"> section below for additional guidance. Do not include the salary and wage expense for direct care staff already included on Reference Row A. Additionally, exclude any transportation expense related to administrative or support staff.</t>
    </r>
    <r>
      <rPr>
        <b/>
        <sz val="10"/>
        <rFont val="Arial"/>
        <family val="2"/>
      </rPr>
      <t xml:space="preserve">
Provider Administration and Program Support Expenditures (Row F):</t>
    </r>
    <r>
      <rPr>
        <sz val="10"/>
        <rFont val="Arial"/>
        <family val="2"/>
      </rPr>
      <t xml:space="preserve"> Report all other expenses related to administering and supporting your entity. Do not include expenses already reported on Reference Rows A through D. </t>
    </r>
    <r>
      <rPr>
        <b/>
        <sz val="10"/>
        <rFont val="Arial"/>
        <family val="2"/>
      </rPr>
      <t xml:space="preserve">
Room and Board, and other Non-Allowable Medicaid Expenditures (Row G):</t>
    </r>
    <r>
      <rPr>
        <sz val="10"/>
        <rFont val="Arial"/>
        <family val="2"/>
      </rPr>
      <t xml:space="preserve"> Report all non-allowable Medicaid expenses incurred by your entity. See below sections for defining allowable vs. non-allowable expenses, including Room and Board.</t>
    </r>
  </si>
  <si>
    <r>
      <rPr>
        <b/>
        <u/>
        <sz val="10"/>
        <color rgb="FF0A4977"/>
        <rFont val="Arial"/>
        <family val="2"/>
      </rPr>
      <t xml:space="preserve">Allowable and Non-Allowable Costs
</t>
    </r>
    <r>
      <rPr>
        <sz val="10"/>
        <rFont val="Arial"/>
        <family val="2"/>
      </rPr>
      <t xml:space="preserve">
For purposes of this Survey, allowable costs based on federal Medicaid regulations are the reasonable costs necessary to provide services to individuals eligible for the approved federal Medicaid waivers. Determinations of allowable costs must be consistent with 2 CFR § 200, and in principle, the term “reasonable” relates to the prudent and cost-conscious buyer concept that purchasers of services will seek to economize and minimize costs whenever possible. The term “necessary” relates to the necessity of the service. To be “necessary”, it must be a required element for providing care to individuals as specified by the approved federal waivers.
The following are examples of non-allowable costs:
•	Room and board (including all client-related facility and facility maintenance costs, food, and personal expenses)
•	Other, e.g., bad debts, charitable contributions, fundraising costs, entertainment costs (including costs of alcoholic beverages), and Federal, state, or local sanctions or fines
</t>
    </r>
    <r>
      <rPr>
        <b/>
        <u/>
        <sz val="10"/>
        <color rgb="FF0A4977"/>
        <rFont val="Arial"/>
        <family val="2"/>
      </rPr>
      <t xml:space="preserve">Transportation Costs
</t>
    </r>
    <r>
      <rPr>
        <sz val="10"/>
        <rFont val="Arial"/>
        <family val="2"/>
      </rPr>
      <t xml:space="preserve">
Reference Rows E and F are designated for reporting transportation costs related to your entity. It is crucial to distinguish between expenses for direct care services and those that are administrative. Costs to be listed under Reference Row E include, but are not limited to, travel when a client is in the vehicle, round-trip travel to a client in a home or community-based setting, or fleet vehicles involved in direct care services. Travel time for staff training sessions, conferences, or other administrative area should be recorded under Reference Row F.</t>
    </r>
  </si>
  <si>
    <r>
      <rPr>
        <b/>
        <u/>
        <sz val="10"/>
        <color rgb="FF0A4977"/>
        <rFont val="Arial"/>
        <family val="2"/>
      </rPr>
      <t>Administrative Costs</t>
    </r>
    <r>
      <rPr>
        <sz val="10"/>
        <rFont val="Arial"/>
        <family val="2"/>
      </rPr>
      <t xml:space="preserve">
Expenses incurred by the provider entity necessary to support the provision of services but not directly related to providing services to individuals. These expenses exclude direct care transportation, wages and employee-related expenses for clinical care, and may include, but not be limited to:
•	Salaries and wages, and related employee benefits for employees or contractors that are not direct service workers or first- and second- line supervisors of direct service workers
•	Liability and other insurance
•	Licenses and taxes
•	Legal and audit fees
•	Accounting and payroll services
•	Billing and collection services
•	Bank service charges and fees
•	Information technology
•	Telephone and other communication expenses
•	Office and other supplies including postage
•	Accreditation expenses, dues, memberships, and subscriptions
•	Meeting and administrative travel related expenses
•	Training and employee development expenses, including related travel
•	Human resources, including background checks and other recruiting expenses
•	Community education
•	Marketing/advertising
•	Interest expense and financing fees
•	Facility and equipment expense for space not used to directly provide services to individuals, and related utilities
•	Vehicle and other transportation expenses not related to transporting individuals receiving services or transporting employees to provide services to individuals
•	Board of director-related expenses
•	Interpreter services</t>
    </r>
  </si>
  <si>
    <r>
      <rPr>
        <b/>
        <u/>
        <sz val="10"/>
        <color rgb="FF0A4977"/>
        <rFont val="Arial"/>
        <family val="2"/>
      </rPr>
      <t>Program Support Costs</t>
    </r>
    <r>
      <rPr>
        <sz val="10"/>
        <rFont val="Arial"/>
        <family val="2"/>
      </rPr>
      <t xml:space="preserve">
Supplies, materials and equipment necessary to support service delivery
</t>
    </r>
    <r>
      <rPr>
        <b/>
        <u/>
        <sz val="10"/>
        <color rgb="FF0A4977"/>
        <rFont val="Arial"/>
        <family val="2"/>
      </rPr>
      <t>Room and Board Costs</t>
    </r>
    <r>
      <rPr>
        <sz val="10"/>
        <rFont val="Arial"/>
        <family val="2"/>
      </rPr>
      <t xml:space="preserve">
Board means three meals a day or any other full nutritional regimen. Room means hotel or shelter type expenses including all property related costs such as rental or purchase of real estate and furnishings, maintenance, utilities, and related administrative services. </t>
    </r>
  </si>
  <si>
    <t>9.</t>
  </si>
  <si>
    <t>Survey Feedback</t>
  </si>
  <si>
    <t>This worksheet allows the provider to give general feedback regarding the Survey, as well as additional information pertaining to any of the individual worksheets.</t>
  </si>
  <si>
    <t>10.</t>
  </si>
  <si>
    <t>Scratchpad</t>
  </si>
  <si>
    <t>This worksheet is included for the reporting organization to use as a place for note taking or scratch calculations. Anything submitted on these tabs will not be used by HCA for any reason. No other worksheets or formulas in the Survey rely on any cells from this worksheet.</t>
  </si>
  <si>
    <t>&lt;Enter Response&gt;</t>
  </si>
  <si>
    <t>Provider Information and Attestation</t>
  </si>
  <si>
    <t>KAC Notes</t>
  </si>
  <si>
    <t>Drop-down:</t>
  </si>
  <si>
    <t>Yes_No_drop-down</t>
  </si>
  <si>
    <t>&lt;Select&gt;</t>
  </si>
  <si>
    <t>Yes</t>
  </si>
  <si>
    <t>No</t>
  </si>
  <si>
    <t>Instructions:</t>
  </si>
  <si>
    <t>&lt;--Formula to alert preparer if Section 1 isn't completed</t>
  </si>
  <si>
    <t>Each applicable field contains instructions to assist the agency in completing this worksheet. Please read each field carefully and refer to the Instructions tab for additional guidance.</t>
  </si>
  <si>
    <t>Enter provider and contact information</t>
  </si>
  <si>
    <t>a.</t>
  </si>
  <si>
    <t>Provider Agency Name</t>
  </si>
  <si>
    <t>b.</t>
  </si>
  <si>
    <t>Contact Name</t>
  </si>
  <si>
    <t>c.</t>
  </si>
  <si>
    <t>Contact Phone Number</t>
  </si>
  <si>
    <t>d.</t>
  </si>
  <si>
    <t>Contact E-mail Address</t>
  </si>
  <si>
    <t>e.</t>
  </si>
  <si>
    <t>Contact Mailing Address</t>
  </si>
  <si>
    <t>Types of Service</t>
  </si>
  <si>
    <t xml:space="preserve">2. </t>
  </si>
  <si>
    <t>What type of services does your agency provide? Check all that apply.</t>
  </si>
  <si>
    <t>Mental Health (MH) Outpatient</t>
  </si>
  <si>
    <t>Substance Use Disorder (SUD) Outpatient</t>
  </si>
  <si>
    <t>WISe</t>
  </si>
  <si>
    <t>PACT Team (Full or Half)</t>
  </si>
  <si>
    <t>New Journeys</t>
  </si>
  <si>
    <t>f.</t>
  </si>
  <si>
    <t>SUD Residential</t>
  </si>
  <si>
    <t>g.</t>
  </si>
  <si>
    <t>MH Residential</t>
  </si>
  <si>
    <t>h.</t>
  </si>
  <si>
    <t>Crisis services</t>
  </si>
  <si>
    <t>i.</t>
  </si>
  <si>
    <t>Peer recovery services</t>
  </si>
  <si>
    <t>j.</t>
  </si>
  <si>
    <t>Opioid treatment program</t>
  </si>
  <si>
    <t>k.</t>
  </si>
  <si>
    <t>Withdrawal management</t>
  </si>
  <si>
    <t>l.</t>
  </si>
  <si>
    <t>Medication assisted treatment</t>
  </si>
  <si>
    <t>m.</t>
  </si>
  <si>
    <t>Other behavioral health services not listed</t>
  </si>
  <si>
    <t>&lt;--Formula to alert preparer if payor breakout exceeds 100%</t>
  </si>
  <si>
    <t>Please list out BH services associated with Reference Row M, separated by a comma.</t>
  </si>
  <si>
    <t>Claims processing for other network providers</t>
  </si>
  <si>
    <t>3.</t>
  </si>
  <si>
    <t>Do you adjudicate claims to pay other network providers?</t>
  </si>
  <si>
    <t>Provider Billing Identification</t>
  </si>
  <si>
    <t>Billing NPIs (for the organization)</t>
  </si>
  <si>
    <t>&lt;--Do we need data validation for NPIs?</t>
  </si>
  <si>
    <t>n.</t>
  </si>
  <si>
    <t>o.</t>
  </si>
  <si>
    <t>p.</t>
  </si>
  <si>
    <t>Attestation</t>
  </si>
  <si>
    <t>Please complete the below attestation sections that are in green.</t>
  </si>
  <si>
    <t>CERTIFICATION STATEMENT OF</t>
  </si>
  <si>
    <t>&lt;--Formula to alert preparer if provider name isn't completed</t>
  </si>
  <si>
    <t>to</t>
  </si>
  <si>
    <t>Name of Preparer</t>
  </si>
  <si>
    <t>Title</t>
  </si>
  <si>
    <t>Phone Number</t>
  </si>
  <si>
    <t>E-mail Address</t>
  </si>
  <si>
    <t>I hereby attest that the information submitted in the report herein is current, complete, accurate, and in compliance with 42 CFR § 438.8 and 2 CFR Part 200 to the best of my knowledge. Failure to attest (as indicated by the completed section below) will result in non-acceptance by State of Washington, Health Care Authority.</t>
  </si>
  <si>
    <t>Name and Date</t>
  </si>
  <si>
    <t xml:space="preserve">&lt;--Formula to alert preparer to sign attest </t>
  </si>
  <si>
    <t>This tab does not need to be completed based on your answer to Question #1 on Worksheet 1.</t>
  </si>
  <si>
    <t>FTE and Hourly Wage Information for Clinical/Direct Care Staff</t>
  </si>
  <si>
    <t>Please fill out the staffing information for the following positions. The information should include all team members in your organization who belong to the specified provider groups, regardless of what service they are providing. The "Provider Type Crosswalk" tab lists SERI provider types for each provider group for ease of reference.</t>
  </si>
  <si>
    <t>Columns (A) and (C) – Enter the number of Full Time Equivalents (FTEs) for each provider type or position. Please refer to the Instructions tab for determining and reporting FTEs.</t>
  </si>
  <si>
    <t xml:space="preserve">Columns (B) and (D) – Enter the average hourly wage for the regular employees, and the average hourly rate for contracted employees. The average hourly wage or rate is the total wages paid for all employees divided by the number of hours paid. Note that for purposes of this calculation, wages paid should exclude non-wage based bonuses and incremental increases to wages attributable to overtime, on-call, and shift differential hours. </t>
  </si>
  <si>
    <t>What is your full-time regular non-contracted employee turnover rate for the reporting period?</t>
  </si>
  <si>
    <t>Clinical/Direct Care Workers</t>
  </si>
  <si>
    <t>Number of workers that separated from your organization during the reporting period</t>
  </si>
  <si>
    <t>Please fill out the staffing information for non-contracted WISe, PACT, New Journeys, and Crisis team members. The Average Hourly Wage percentage increase should be the wage increase across all WISe, PACT, New Journeys, and Crisis team members.</t>
  </si>
  <si>
    <t>Average number of workers during the reporting period</t>
  </si>
  <si>
    <t>Turnover rate</t>
  </si>
  <si>
    <t>Note: The turnover rate is calculated as the number of employees that separated from your organization during the reporting period, divided by your organization's average number of employees during the reporting period. This is expressed as a percent.</t>
  </si>
  <si>
    <t>Each applicable field contains instructions to assist the agency in completing this worksheet. Please read each field carefully and refer to the Instructions tab for additional guidance. All non-supervisory staff members should be considered on this worksheet except interns, LEAD staff, and HOST staff.</t>
  </si>
  <si>
    <t>Non-Supervisory Direct Care and Clinical Staff</t>
  </si>
  <si>
    <t>&lt;--Discussion with JC 10/11-split out supervisory positions</t>
  </si>
  <si>
    <t>Provider Groups</t>
  </si>
  <si>
    <t>Number of Filled Full Time Equivalents (FTEs)</t>
  </si>
  <si>
    <t>Average Hourly Wage</t>
  </si>
  <si>
    <t>Average Hourly Rate</t>
  </si>
  <si>
    <t>Total Number of Filled FTEs Employed at the Agency</t>
  </si>
  <si>
    <t>Total Number of Filled FTEs for WISe, PACT, New Journeys, and Crisis Services</t>
  </si>
  <si>
    <t xml:space="preserve">Number of Clinical/Direct Care Employees with Less Than 1 Year of Experience at the Agency </t>
  </si>
  <si>
    <t>Total Number of FTEs Vacant at the Agency</t>
  </si>
  <si>
    <t>(A)</t>
  </si>
  <si>
    <t>(B)</t>
  </si>
  <si>
    <t>(C)</t>
  </si>
  <si>
    <t>(D)</t>
  </si>
  <si>
    <t>(E)=(A)+(C)</t>
  </si>
  <si>
    <t>(F)</t>
  </si>
  <si>
    <t>(G)</t>
  </si>
  <si>
    <t>(H)</t>
  </si>
  <si>
    <t>&lt;--Discussion with JC 10/11-add FTE for WISe/PACT/Crisis by provider group</t>
  </si>
  <si>
    <t>SUDPT</t>
  </si>
  <si>
    <t>SUDP Bachelor's and Below</t>
  </si>
  <si>
    <t>SUDP Master's in a Social Services Field</t>
  </si>
  <si>
    <t>Certified Medical Assistant</t>
  </si>
  <si>
    <t>Clinical Psychologist</t>
  </si>
  <si>
    <t>Mental Health Care Provider (MHCP)</t>
  </si>
  <si>
    <t>Master's Level Degree Licensed (MHP)</t>
  </si>
  <si>
    <t>Master's Level Degree Unlicensed (MHP)</t>
  </si>
  <si>
    <t>Physician Assistants, Nurse Practitioners, and Pharmacists</t>
  </si>
  <si>
    <t>Peer Support</t>
  </si>
  <si>
    <t>Specialty Physician</t>
  </si>
  <si>
    <t>Resident Assistant in SUD Facility (non-clinical)</t>
  </si>
  <si>
    <t>Mental Health Technicians (MH residential facilities)</t>
  </si>
  <si>
    <t>Licensed Practical Nurse</t>
  </si>
  <si>
    <t>Registered Nurse</t>
  </si>
  <si>
    <t>Other (please describe)</t>
  </si>
  <si>
    <t>Have reported wage levels been adjusted to account for the 15% Medicaid behavioral health benefit rate increase effective January 1, 2024? If so, please describe the impact this benefit increase had on organizational wage levels. If not, please describe the anticipated effect this benefit increase will have on organizational wage levels.</t>
  </si>
  <si>
    <t>WISe, PACT, New Journeys, and Crisis Wage Information</t>
  </si>
  <si>
    <t>What is the average percentage increase in hourly wages for WISe, PACT, New Journeys, and Crisis positions compared to other positions?</t>
  </si>
  <si>
    <t>FTE and Hourly Wage Information for Supervisory Staff</t>
  </si>
  <si>
    <t>Each applicable field contains instructions to assist the agency in completing this worksheet. Please read each field carefully and refer to the Instructions tab for additional guidance. Only report supervisory staff information on this worksheet not employed as a LEAD or HOST team member. If supervisory staff cannot be identified, report all FTE and wage/rate information on worksheet 2. Direct Care Staff.</t>
  </si>
  <si>
    <t>Supervisory Staff</t>
  </si>
  <si>
    <t>Please fill out the staffing information for non-contracted WISe, PACT, and Crisis team members. The Average Hourly Wage percentage increase should be the wage increase across all WISe, PACT, and Crisis team members.</t>
  </si>
  <si>
    <t>Productivity for Clinical/Direct Care Staff</t>
  </si>
  <si>
    <t>&lt;Enter&gt;</t>
  </si>
  <si>
    <r>
      <t xml:space="preserve">Each applicable field contains instructions to assist the agency in completing this worksheet. Please read each field carefully and refer to the </t>
    </r>
    <r>
      <rPr>
        <i/>
        <sz val="10"/>
        <rFont val="Arial"/>
        <family val="2"/>
      </rPr>
      <t xml:space="preserve">Instructions </t>
    </r>
    <r>
      <rPr>
        <sz val="10"/>
        <rFont val="Arial"/>
        <family val="2"/>
      </rPr>
      <t>tab for additional guidance. See the "Location Reference" tab for  a crosswalk between counties and rural, urban and frontier designations.
Exclude clinical staff providing care at SUD or MH residential facilities, WISe, PACT, New Journeys, LEAD and HOST staff, and staff providing crisis services.</t>
    </r>
  </si>
  <si>
    <t xml:space="preserve">Clinic/Facility Name </t>
  </si>
  <si>
    <t>Location</t>
  </si>
  <si>
    <t>Unique Population Characteristics Impacting Productivity</t>
  </si>
  <si>
    <t>Total Hours</t>
  </si>
  <si>
    <t>Total Billable Hours</t>
  </si>
  <si>
    <t>Notes</t>
  </si>
  <si>
    <t>&lt;--Discussion with JC 10/11-limit table to total hours &amp; billable hours</t>
  </si>
  <si>
    <t>EXAMPLE: Healthcare. Inc.</t>
  </si>
  <si>
    <t>Urban</t>
  </si>
  <si>
    <t>Homeless</t>
  </si>
  <si>
    <t>drop-down:</t>
  </si>
  <si>
    <t>Region_Loc</t>
  </si>
  <si>
    <t>Rural</t>
  </si>
  <si>
    <t>Frontier</t>
  </si>
  <si>
    <t>Multiple</t>
  </si>
  <si>
    <t>2.</t>
  </si>
  <si>
    <t>11.</t>
  </si>
  <si>
    <t>12.</t>
  </si>
  <si>
    <t>13.</t>
  </si>
  <si>
    <t>14.</t>
  </si>
  <si>
    <t>15.</t>
  </si>
  <si>
    <t>16.</t>
  </si>
  <si>
    <t>17.</t>
  </si>
  <si>
    <t>18.</t>
  </si>
  <si>
    <t>19.</t>
  </si>
  <si>
    <t>20.</t>
  </si>
  <si>
    <t xml:space="preserve">Note: The amounts entered below should have been excluded from the average hourly wage/rate reported on tabs 2 and 3. </t>
  </si>
  <si>
    <t>Please enter the average standard work week length in hours for full-time non-contracted employees in addition to the following table inputs.</t>
  </si>
  <si>
    <t>Column (A) – List the average percent of total hours during the reporting period that were paid as overtime hours.</t>
  </si>
  <si>
    <t>Column (B) – List the average increase in wages attributable to on-call time, expressed on a weekly basis, paid to each provider group during the reporting period.</t>
  </si>
  <si>
    <t>Column (C) – List the average increase in wages attributable to shift differential time, expressed on a hourly basis, paid to each provider group during the reporting period.</t>
  </si>
  <si>
    <t>What is your standard work week for full-time regular non-contracted employees
(40 hours, 37 hours, 35 hours, etc.)?</t>
  </si>
  <si>
    <t>Column (D) – List the average amount of non-wage based compensation paid to each provider group during the reporting period. Do not include overtime or any amounts already included in columns B and C. Do include any non-wage lump-sum bonuses paid.</t>
  </si>
  <si>
    <t>Please complete this section only if one or more of the columns apply to your organization.</t>
  </si>
  <si>
    <t xml:space="preserve">Each applicable field contains instructions to assist the agency in completing this worksheet. Please read each field carefully and refer to the Instructions tab for additional guidance. </t>
  </si>
  <si>
    <t>Std_Week</t>
  </si>
  <si>
    <t>More than 40</t>
  </si>
  <si>
    <t>Less than 35</t>
  </si>
  <si>
    <t>Non-Contracted Full-Time Equivalents</t>
  </si>
  <si>
    <t>Percentage of Total Hours Attributable to Overtime</t>
  </si>
  <si>
    <t>Average Incremental Weekly Amount for On-Call Time Per Employee</t>
  </si>
  <si>
    <t>Average Incremental Hourly Amount for Shift Differential Time Per Employee</t>
  </si>
  <si>
    <t>Average Amount of Other Non-Wage Based Compensation Per Employee</t>
  </si>
  <si>
    <t>Training and PTO Information - Non-Contracted Employees Only</t>
  </si>
  <si>
    <t>If the assumption matches your experience, you may leave the entry blank. If the assumption does not align with your experience, select the best alternate answer from the applicable drop-down. If the value is unknown, select "unknown" as your alternate answer.</t>
  </si>
  <si>
    <t>Column (A) – Automatically populates by provider group modifier, the sum of regular employee FTEs that were reported on the “Direct Care Staff” and “Supervisor” worksheets. Based on the definitions of regular employees and contracted employees, only regular non-contracted employees are eligible for employee benefits.</t>
  </si>
  <si>
    <t>Column (B) – The pre-populated values in this column are reflective of the assumptions used in the Phase Two Behavioral Health Comparison Rate Development report (see Instructions for report link).</t>
  </si>
  <si>
    <t>Column (C) – Use the drop-down to select the estimated average number of training hours per full-time employee provided in column (B), by provider group modifier. Leave the entry blank, if the assumption matches your experience. Note that time the provider entity gives its employees for continuing education in addition to the required training should be included here.</t>
  </si>
  <si>
    <t>Non-Contracted Employees Only</t>
  </si>
  <si>
    <t>Column (D) – The pre-populated values in this column are reflective of the assumptions used in the Phase Two Behavioral Health Comparison Rate Development report (see Instructions for report link).</t>
  </si>
  <si>
    <t>Training Information</t>
  </si>
  <si>
    <t>PTO Information</t>
  </si>
  <si>
    <t>Column (E) – Use the drop-down to select the estimated average number of onboarding and training hours per new full-time employee, by provider group modifier. Time reported should include any additional training (beyond regular training) time, and on-the-job training time that cannot be reported as billable time for services. Leave the entry blank if the assumption matches your experience.</t>
  </si>
  <si>
    <t>Reported Direct Care and Supervisor FTEs</t>
  </si>
  <si>
    <t>Estimated Average Training Hours per Full-Time Employee*</t>
  </si>
  <si>
    <t>Alternate Training Hours per Full-Time Employee*</t>
  </si>
  <si>
    <t>Estimated Average Onboarding/Training Hours Full-Time Employee**</t>
  </si>
  <si>
    <t>Alternate Onboarding/Training Hours per Full-Time Employee**</t>
  </si>
  <si>
    <t>Estimated Combined Paid Holiday and PTO Hours Per Employee</t>
  </si>
  <si>
    <t>Alternate Combined PTO and  Holiday Hours per Full-Time Employee</t>
  </si>
  <si>
    <t>Column (F) – The pre-populated values in this column are reflective of the assumptions used in the Phase Two Behavioral Health Comparison Rate Development report (see Instructions for report link).</t>
  </si>
  <si>
    <t>(E)</t>
  </si>
  <si>
    <t>Column (G) – Use the drop-down to select the estimated average number of combined paid holiday and PTO hours per new full-time employee, by provider group modifier. Leave the entry blank if the assumption matches your experience.</t>
  </si>
  <si>
    <t>Unknown</t>
  </si>
  <si>
    <t>Hours_268</t>
  </si>
  <si>
    <t>Less than 180 hours</t>
  </si>
  <si>
    <t>180 to 200 hours</t>
  </si>
  <si>
    <t>200 to 220 hours</t>
  </si>
  <si>
    <t>220 to 240 hours</t>
  </si>
  <si>
    <t>240 to 260 hours</t>
  </si>
  <si>
    <t>260 to 280 hours</t>
  </si>
  <si>
    <t>280 to 300 hours</t>
  </si>
  <si>
    <t>More than 300 hours</t>
  </si>
  <si>
    <t>Hours_200</t>
  </si>
  <si>
    <t>Less than 140 hours</t>
  </si>
  <si>
    <t>140 to 160 hours</t>
  </si>
  <si>
    <t>160 to 180 hours</t>
  </si>
  <si>
    <t>More than 260 hours</t>
  </si>
  <si>
    <t>* Excluding any incremental training requirements solely attributable to evidence-based practices.</t>
  </si>
  <si>
    <t>** Excluding annual training and conference hours.</t>
  </si>
  <si>
    <t>Hours_40</t>
  </si>
  <si>
    <t>Hours_150</t>
  </si>
  <si>
    <t>Each applicable field contains instructions to assist the agency in completing this section. Please read each field carefully and refer to the Instructions tab for additional guidance. Please note that team-based services are excluded from this data collection as they are provided by more than one person. Only provide information for services your agency provides. If a service is listed and your agency does not provide that service, please disregard that line item and leave entries at the default selection.</t>
  </si>
  <si>
    <r>
      <t xml:space="preserve">For each HCPCS code, consider our Assumed Direct Minutes (Reference Column H) and Assumed Indirect Minutes (Reference Column J) utilized for determining Comparison Rates. See </t>
    </r>
    <r>
      <rPr>
        <i/>
        <sz val="10"/>
        <color rgb="FF0070C0"/>
        <rFont val="Arial"/>
        <family val="2"/>
      </rPr>
      <t>Instructions</t>
    </r>
    <r>
      <rPr>
        <sz val="10"/>
        <color rgb="FF0070C0"/>
        <rFont val="Arial"/>
        <family val="2"/>
      </rPr>
      <t xml:space="preserve"> tab for detailed descriptions for each Reference Column.</t>
    </r>
  </si>
  <si>
    <t>Services Included in Phase Two</t>
  </si>
  <si>
    <t xml:space="preserve">If assumptions do not align with your experience, please use the drop-down to select the best comment regarding your organization's experience when compared to the pre-populated assumptions. See below for guidance regarding each selection within the drop-down. Select "Reasonable" or leave the entry as "&lt;Select&gt;" if the assumptions match your experience.
1. Significantly Understated: The service takes over 25% more time to complete than the pre-populated assumption
2. Understated: The service takes between 10% and 25% more time to complete than the pre-populated assumption
3. Reasonable: Assumed minutes are within 10% of your experience
4. Overstated: The service takes between 10% and 25% less time to complete than the pre-populated assumption
5. Significantly Overstated: The service takes more than 25% less time to complete than the pre-populated assumption
 If all of the assumptions are in line with your experience or if you don't provide the service, you may leave this section blank. </t>
  </si>
  <si>
    <t>See below for guidance on selecting an alternate value in columns (H) and (J) to the pre-populated assumptions. Select "Reasonable" or leave the entry as "&lt;Select&gt;" if the assumptions match your experience.
1. Significantly Understated: The service takes over 25% more time to complete than the pre-populated assumption
2. Understated: The service takes between 10% and 25% more time to complete than the pre-populated assumption
3. Reasonable: Assumed minutes are within 10% of your experience
4. Overstated: The service takes between 10% and 25% less time to complete than the pre-populated assumption
5. Significantly Overstated: The service takes more than 25% less time to complete than the pre-populated assumption</t>
  </si>
  <si>
    <t>For providers administering Opioid Treatment Program (OTP) services and utilizing HCPCS code H0020, please complete the below table. Report the services currently billed under code H0020 within your brick-and-mortar locations, the amount of direct and indirect time associated with each service, and the most commonly billed provider type. Do not include services already reported on in the previous two sections.</t>
  </si>
  <si>
    <t>If your organization is not an OTP, please disregard this section.</t>
  </si>
  <si>
    <t>Index</t>
  </si>
  <si>
    <t>HCPCS</t>
  </si>
  <si>
    <t>MH or SUD</t>
  </si>
  <si>
    <t>SERI Modality</t>
  </si>
  <si>
    <t>SERI Description</t>
  </si>
  <si>
    <t>Reporting Units</t>
  </si>
  <si>
    <t>Assumed Direct Minutes</t>
  </si>
  <si>
    <t>Alternate Direct Minutes</t>
  </si>
  <si>
    <t>Assumed Indirect Minutes</t>
  </si>
  <si>
    <t>Alternate Indirect Minutes</t>
  </si>
  <si>
    <t>Most Common Provider for Each Service Category</t>
  </si>
  <si>
    <t>(I)</t>
  </si>
  <si>
    <t>(J)</t>
  </si>
  <si>
    <t>(K)</t>
  </si>
  <si>
    <t>90791</t>
  </si>
  <si>
    <t>MH</t>
  </si>
  <si>
    <t>Intake Evaluation</t>
  </si>
  <si>
    <t>Psych Diag. Eval</t>
  </si>
  <si>
    <t>Encounter</t>
  </si>
  <si>
    <t>90792</t>
  </si>
  <si>
    <t xml:space="preserve">Psych Diag. Eval w/ med srvcs </t>
  </si>
  <si>
    <t>Dir_Indir_Time</t>
  </si>
  <si>
    <t>Significantly Understated</t>
  </si>
  <si>
    <t>Understated</t>
  </si>
  <si>
    <t>Reasonable</t>
  </si>
  <si>
    <t>Overstated</t>
  </si>
  <si>
    <t>Significantly Overstated</t>
  </si>
  <si>
    <t>90832</t>
  </si>
  <si>
    <t>Individual Treatment Services</t>
  </si>
  <si>
    <t>Psychother. w/ PT. and/or fam. mem., approx. 30 mins.</t>
  </si>
  <si>
    <t>30 minutes</t>
  </si>
  <si>
    <t>Prov_Group</t>
  </si>
  <si>
    <t>Other</t>
  </si>
  <si>
    <t>90834</t>
  </si>
  <si>
    <t>Psychother, w/ PT and/or fam. mem., approx. 45 mins</t>
  </si>
  <si>
    <t>45 minutes</t>
  </si>
  <si>
    <t>90837</t>
  </si>
  <si>
    <t>Psychother. approx. 60 mins w/ PT and/or fam. mem.</t>
  </si>
  <si>
    <t>60 minutes</t>
  </si>
  <si>
    <t>90846</t>
  </si>
  <si>
    <t>Family Treatment</t>
  </si>
  <si>
    <t>Fam. psychother. w/o PT</t>
  </si>
  <si>
    <t>15 minutes</t>
  </si>
  <si>
    <t>90847</t>
  </si>
  <si>
    <t xml:space="preserve">Fam. psychother. w/ PT present </t>
  </si>
  <si>
    <t>90853</t>
  </si>
  <si>
    <t>Group Treatment Services</t>
  </si>
  <si>
    <t>Grp psychother. (other than of a multiple-fam. grp)</t>
  </si>
  <si>
    <t>96164</t>
  </si>
  <si>
    <t>SUD</t>
  </si>
  <si>
    <t>Outpatient Treatment</t>
  </si>
  <si>
    <t>Behav. Hlth Intrvtn. w/ grp (2 or more) face to face, first 30 minutes</t>
  </si>
  <si>
    <t>96165</t>
  </si>
  <si>
    <t>Behav. Hlth Intrvtn. w/ grp (2 or more), face-to-face; each additional 15 minutes (List separately in addition to code for primary service)</t>
  </si>
  <si>
    <t>99205</t>
  </si>
  <si>
    <t>Office/OP visit, new patient, high MDM or 60-74 total time of encounter</t>
  </si>
  <si>
    <t>99213</t>
  </si>
  <si>
    <t>Medication Management</t>
  </si>
  <si>
    <t>Office/OP visit, established patient, low MDM or 20-29 minutes total time of encounter.</t>
  </si>
  <si>
    <t>99214</t>
  </si>
  <si>
    <t>Office/OP visit, established patient, moderate MDM or 30-39 minutes total time of encounter.</t>
  </si>
  <si>
    <t>99215</t>
  </si>
  <si>
    <t>Office/OP visit, established patient, high MDM or 40-54 minutes total time of encounter.</t>
  </si>
  <si>
    <t>H0001</t>
  </si>
  <si>
    <t>Assessment Services</t>
  </si>
  <si>
    <t>Alcohol/drug assessmt</t>
  </si>
  <si>
    <t>H0004</t>
  </si>
  <si>
    <t>BH cnsling and ther., per 15 minutes</t>
  </si>
  <si>
    <t>Behav. Hlth Cnsling and thrpy, per 15 mins</t>
  </si>
  <si>
    <t>H0031</t>
  </si>
  <si>
    <t>MH health assess by non-MD</t>
  </si>
  <si>
    <t>H0036</t>
  </si>
  <si>
    <t>Comm. psych. supp. tx., face-face, per 15 mins</t>
  </si>
  <si>
    <t>H0038</t>
  </si>
  <si>
    <t>Self-help/peer srvcs, per 15 mins</t>
  </si>
  <si>
    <t>H2014</t>
  </si>
  <si>
    <t>Skills train and dev, per 15 mins</t>
  </si>
  <si>
    <t>H2015</t>
  </si>
  <si>
    <t>Comprehensive community support services, per 15 mins</t>
  </si>
  <si>
    <t>T1016</t>
  </si>
  <si>
    <t>Case Management</t>
  </si>
  <si>
    <t>Case management, each 15 mins</t>
  </si>
  <si>
    <t>Services Not Included in Phase Two</t>
  </si>
  <si>
    <t>Actual Indirect Minutes</t>
  </si>
  <si>
    <t>99212</t>
  </si>
  <si>
    <t>Office/OP visit, established patient, straightforward MDM; 10 minutes must be met or exceeded</t>
  </si>
  <si>
    <t>H0033</t>
  </si>
  <si>
    <t>Medication Monitoring</t>
  </si>
  <si>
    <t>Oral med admin. Direct obsrvtn.</t>
  </si>
  <si>
    <t>H0034</t>
  </si>
  <si>
    <t>Medication Training and Supp, per 15 mins</t>
  </si>
  <si>
    <t>H0046</t>
  </si>
  <si>
    <t>Mental health srvcs, NOS</t>
  </si>
  <si>
    <t>H2027</t>
  </si>
  <si>
    <t>Therapeutic Psychoeducation</t>
  </si>
  <si>
    <t>Psycho-ed srvc, per 15 mins</t>
  </si>
  <si>
    <t>S9446</t>
  </si>
  <si>
    <t>PT educ., not otherwise classified, by non-physician provider, in group setting, per session</t>
  </si>
  <si>
    <t>T1001</t>
  </si>
  <si>
    <t>Nursing Assess./Eval.</t>
  </si>
  <si>
    <t>Opioid Treatment Program (OTP) Providers</t>
  </si>
  <si>
    <t>Service Type</t>
  </si>
  <si>
    <t>Service Description</t>
  </si>
  <si>
    <t>Actual Direct Minutes</t>
  </si>
  <si>
    <t>Most Common Provider for Each Service</t>
  </si>
  <si>
    <t>Provider Notes</t>
  </si>
  <si>
    <t>Medication Dispensing Services</t>
  </si>
  <si>
    <t>Ordering and dispensing of an approved OTP medication for an individual</t>
  </si>
  <si>
    <t>Medication Administration Services</t>
  </si>
  <si>
    <t>Administering an approved OTP medication to an individual</t>
  </si>
  <si>
    <t>If your organization operates mobile medication units (MMUs), are there differences in the services provided as well as the service provision approach (direct/indirect time spent, most common provider type, and other areas) between brick and mortar and MMU operations? Please detail the differences in the below text box.</t>
  </si>
  <si>
    <t>Administrative &amp; Program Support Costs</t>
  </si>
  <si>
    <t>The calculated value in Cell D19 should equal your total expenditures for SFY 2024.</t>
  </si>
  <si>
    <t>All payor sources should be included when recording costs and all costs should be assigned to a single category.</t>
  </si>
  <si>
    <t>Cost Category</t>
  </si>
  <si>
    <t>Total Organizational Expenses</t>
  </si>
  <si>
    <t>A.</t>
  </si>
  <si>
    <t>Salary and Wages - Direct and Clinical Staff, and Supervisors</t>
  </si>
  <si>
    <t>B.</t>
  </si>
  <si>
    <t>Salary and Wages - Administrative and Support Staff</t>
  </si>
  <si>
    <t>C.</t>
  </si>
  <si>
    <t>Employee Related Employer Taxes and Fees (such as FICA, FUTA, and SUI taxes)</t>
  </si>
  <si>
    <t>D.</t>
  </si>
  <si>
    <t>Employee Benefits (such as health insurance and retirement contributions)</t>
  </si>
  <si>
    <t>E.</t>
  </si>
  <si>
    <t>Transportation Expenditures (for direct care services excluding associated direct care staff wages already included on line A.)</t>
  </si>
  <si>
    <t>F.</t>
  </si>
  <si>
    <t>Provider Administration and Program Support Expenditures (including administrative transportation, but excluding personnel costs)</t>
  </si>
  <si>
    <t>G.</t>
  </si>
  <si>
    <t>Room and Board and other Non-Allowable Medicaid Expenditures</t>
  </si>
  <si>
    <t>H.</t>
  </si>
  <si>
    <t>Total Expenditures (Sum of A through G)</t>
  </si>
  <si>
    <t>&lt;Enter Notes&gt;</t>
  </si>
  <si>
    <t>This tab is for optional use and designated for overall feedback of the survey and notes on the listed tabs below.</t>
  </si>
  <si>
    <t xml:space="preserve"> Information and Attestation</t>
  </si>
  <si>
    <t xml:space="preserve"> Direct Care Staff</t>
  </si>
  <si>
    <t>Supervisors</t>
  </si>
  <si>
    <t xml:space="preserve"> Productivity</t>
  </si>
  <si>
    <t xml:space="preserve"> Additional Compensation</t>
  </si>
  <si>
    <t xml:space="preserve"> Training and PTO</t>
  </si>
  <si>
    <t>Service-Specific Assumptions</t>
  </si>
  <si>
    <t xml:space="preserve"> Survey Feedback</t>
  </si>
  <si>
    <t xml:space="preserve"> Scratchpad</t>
  </si>
  <si>
    <t>This tab does not have any impact on the other tabs of the survey. It is meant only for notetaking and internal calculations.</t>
  </si>
  <si>
    <t>County to Comparison Rate Region Crosswalk</t>
  </si>
  <si>
    <t>County</t>
  </si>
  <si>
    <t>BLS Region</t>
  </si>
  <si>
    <t>Geographic Region</t>
  </si>
  <si>
    <t>Clark</t>
  </si>
  <si>
    <t>Portland-Vancouver-Hillsboro, OR-WA</t>
  </si>
  <si>
    <t>King</t>
  </si>
  <si>
    <t>Seattle-Tacoma-Bellevue, WA</t>
  </si>
  <si>
    <t>Pierce</t>
  </si>
  <si>
    <t>Skamania</t>
  </si>
  <si>
    <t>Snohomish</t>
  </si>
  <si>
    <t>Island</t>
  </si>
  <si>
    <t>Western Washington nonmetropolitan area</t>
  </si>
  <si>
    <t>Kitsap</t>
  </si>
  <si>
    <t>Bremerton-Silverdale, WA</t>
  </si>
  <si>
    <t>Spokane</t>
  </si>
  <si>
    <t>Spokane-Spokane Valley, WA</t>
  </si>
  <si>
    <t>Thurston</t>
  </si>
  <si>
    <t>Olympia-Tumwater, WA</t>
  </si>
  <si>
    <t>Asotin</t>
  </si>
  <si>
    <t>Lewiston, ID-WA</t>
  </si>
  <si>
    <t>Benton</t>
  </si>
  <si>
    <t>Kennewick-Richland, WA</t>
  </si>
  <si>
    <t>Chelan</t>
  </si>
  <si>
    <t>Wenatchee, WA</t>
  </si>
  <si>
    <t>Clallam</t>
  </si>
  <si>
    <t>Cowlitz</t>
  </si>
  <si>
    <t>Longview, WA</t>
  </si>
  <si>
    <t>Douglas</t>
  </si>
  <si>
    <t>Franklin</t>
  </si>
  <si>
    <t>Grant</t>
  </si>
  <si>
    <t>Eastern Washington nonmetropolitan area</t>
  </si>
  <si>
    <t>Grays Harbor</t>
  </si>
  <si>
    <t>Lewis</t>
  </si>
  <si>
    <t>Mason</t>
  </si>
  <si>
    <t>Pacific</t>
  </si>
  <si>
    <t>San Juan</t>
  </si>
  <si>
    <t>Skagit</t>
  </si>
  <si>
    <t>Mount Vernon-Anacortes, WA</t>
  </si>
  <si>
    <t>Walla Walla</t>
  </si>
  <si>
    <t>Walla Walla, WA</t>
  </si>
  <si>
    <t>Whatcom</t>
  </si>
  <si>
    <t>Bellingham, WA</t>
  </si>
  <si>
    <t>Whitman</t>
  </si>
  <si>
    <t>Yakima</t>
  </si>
  <si>
    <t>Yakima, WA</t>
  </si>
  <si>
    <t>Adams</t>
  </si>
  <si>
    <t>Jefferson</t>
  </si>
  <si>
    <t>Kittitas</t>
  </si>
  <si>
    <t>Klickitat</t>
  </si>
  <si>
    <t>Okanogan</t>
  </si>
  <si>
    <t>Pend Oreille</t>
  </si>
  <si>
    <t>Stevens</t>
  </si>
  <si>
    <t>Wahkiakum</t>
  </si>
  <si>
    <t>Columbia</t>
  </si>
  <si>
    <t>Ferry</t>
  </si>
  <si>
    <t>Garfield</t>
  </si>
  <si>
    <t>Lincoln</t>
  </si>
  <si>
    <t xml:space="preserve"> Crosswalk of Provider Types from SERI to Provider Group</t>
  </si>
  <si>
    <t>DOH License/Credential</t>
  </si>
  <si>
    <t>Medicaid State Plan Provider Type</t>
  </si>
  <si>
    <t>SERI Provider Type</t>
  </si>
  <si>
    <t>SERI Taxonomy code</t>
  </si>
  <si>
    <t>Provider Grouping</t>
  </si>
  <si>
    <t>Nursing Assistant Registered/Certified</t>
  </si>
  <si>
    <t>Nursing Assistant</t>
  </si>
  <si>
    <t>376K00000X</t>
  </si>
  <si>
    <t>Medical Assistant - Certified</t>
  </si>
  <si>
    <t>Medical Assistant- Certified</t>
  </si>
  <si>
    <t xml:space="preserve">101Y99993L </t>
  </si>
  <si>
    <t>Licensed Psychologist</t>
  </si>
  <si>
    <t>Psychologist</t>
  </si>
  <si>
    <t>103T00000X</t>
  </si>
  <si>
    <t>164W00000X</t>
  </si>
  <si>
    <t>Licensed Social Worker (Advanced or Independent Clinical License)/Associates</t>
  </si>
  <si>
    <t>Mental Health Professional (MHP)</t>
  </si>
  <si>
    <t>Licensed Social Worker (Advanced or Independent Clinical License)</t>
  </si>
  <si>
    <t>104100000X</t>
  </si>
  <si>
    <t>Licensed Mental Health Counselor/Associates</t>
  </si>
  <si>
    <t>Licensed/Certified Mental Health Counselor</t>
  </si>
  <si>
    <t>101YM0800</t>
  </si>
  <si>
    <t>Licensed Marriage and Family Therapist/ Associates</t>
  </si>
  <si>
    <t>Licensed Marriage and Family Therapist</t>
  </si>
  <si>
    <t>106H00000X</t>
  </si>
  <si>
    <t>Agency Affiliated Counselor - Licensed</t>
  </si>
  <si>
    <t>Non-Licensed MA/PHD</t>
  </si>
  <si>
    <t>101Y99996L</t>
  </si>
  <si>
    <t>Master Level with Exception/Waiver</t>
  </si>
  <si>
    <t>101Y99995L</t>
  </si>
  <si>
    <t>Agency Affiliated Counselor - Certified</t>
  </si>
  <si>
    <t>Bachelor Level with exception/waiver</t>
  </si>
  <si>
    <t>Agency Affiliated Counselor - Registered</t>
  </si>
  <si>
    <t>Other Clinical Staff</t>
  </si>
  <si>
    <t>Agency Affiliated Counselor Registered</t>
  </si>
  <si>
    <t xml:space="preserve">Mental Health Care Provider (MHCP) </t>
  </si>
  <si>
    <t>Below Master's Degree</t>
  </si>
  <si>
    <t>Advanced Registered Nurse Practitioner</t>
  </si>
  <si>
    <t>Advanced Registered Nurse Practitioner, working as a Psychiatric Advance Registered Practitioner</t>
  </si>
  <si>
    <t>Psych, Mental Health ARNP</t>
  </si>
  <si>
    <t>363LP0808X</t>
  </si>
  <si>
    <t>PAs, NPs, and Pharmacists</t>
  </si>
  <si>
    <t>Physician Assistant</t>
  </si>
  <si>
    <t>Physician Assistant, working under the supervision of a psychiatrist</t>
  </si>
  <si>
    <t>363A00000X</t>
  </si>
  <si>
    <t>Osteopathic Physician Assistant</t>
  </si>
  <si>
    <t>Osteopathic Physician Assistant, working under the supervision of a psychiatrist</t>
  </si>
  <si>
    <t>Pharmacist</t>
  </si>
  <si>
    <t>Pharmacist -D</t>
  </si>
  <si>
    <t>183500000X</t>
  </si>
  <si>
    <t>Certified Peer Counselor</t>
  </si>
  <si>
    <t>DBHR Credentialed Certified Peer Counselor</t>
  </si>
  <si>
    <t>175T00000X</t>
  </si>
  <si>
    <t>Registered Nurse, as a Psychiatric Nurse; or Registered Nurse</t>
  </si>
  <si>
    <t>163W00000X</t>
  </si>
  <si>
    <t>NA</t>
  </si>
  <si>
    <t>Not Listed in SERI</t>
  </si>
  <si>
    <t>Physician</t>
  </si>
  <si>
    <t>Physician, working as a Psychiatrist or Child Psychiatrist</t>
  </si>
  <si>
    <t>Psychiatry and Neurology</t>
  </si>
  <si>
    <t>2084P0800X</t>
  </si>
  <si>
    <t>Family Medicine</t>
  </si>
  <si>
    <t>207Q00000X</t>
  </si>
  <si>
    <t>Osteopathic Physician</t>
  </si>
  <si>
    <t>Osteopathic Physician, working as a Psychiatrist</t>
  </si>
  <si>
    <t>Psychiatrist/Osteopathic Physician</t>
  </si>
  <si>
    <t>Substance Use Disorder Professional (SUDP)</t>
  </si>
  <si>
    <t>101YA0400X</t>
  </si>
  <si>
    <t>Substance Use Disorder Professional Trainee (SUDPT)</t>
  </si>
  <si>
    <t>Limitations and Qualifications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</si>
</sst>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409]mmmm\ d\,\ yyyy;@"/>
    <numFmt numFmtId="165" formatCode="0.0%\ ;\(0.0%\)"/>
    <numFmt numFmtId="166" formatCode="#,##0.00_);\(#,##0.00\);\-??_)"/>
    <numFmt numFmtId="167" formatCode="&quot;$&quot;\ #,##0.00_);&quot;$&quot;\ \(#,##0.00\)"/>
    <numFmt numFmtId="168" formatCode="#,##0_);\(#,##0\);\-??_)"/>
    <numFmt numFmtId="169" formatCode="_(* #,##0_);_(* \(#,##0\);_(* &quot;-&quot;??_);_(@_)"/>
    <numFmt numFmtId="170" formatCode="&quot;$&quot;\ #,##0_);&quot;$&quot;\ \(#,##0\)"/>
  </numFmts>
  <fonts count="49" x14ac:knownFonts="1">
    <font>
      <sz val="10"/>
      <name val="Arial"/>
      <family val="2"/>
    </font>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sz val="11"/>
      <color theme="1"/>
      <name val="Arial"/>
      <family val="2"/>
    </font>
    <font>
      <sz val="10"/>
      <color theme="1"/>
      <name val="Arial"/>
      <family val="2"/>
    </font>
    <font>
      <b/>
      <sz val="10"/>
      <name val="Arial"/>
      <family val="2"/>
    </font>
    <font>
      <sz val="10"/>
      <color rgb="FF0070C0"/>
      <name val="Arial"/>
      <family val="2"/>
    </font>
    <font>
      <i/>
      <sz val="10"/>
      <color theme="1"/>
      <name val="Arial"/>
      <family val="2"/>
    </font>
    <font>
      <b/>
      <sz val="10"/>
      <color rgb="FFFF0000"/>
      <name val="Arial"/>
      <family val="2"/>
    </font>
    <font>
      <u/>
      <sz val="10"/>
      <color theme="10"/>
      <name val="Arial"/>
      <family val="2"/>
    </font>
    <font>
      <b/>
      <sz val="12"/>
      <color rgb="FFFFFFFF"/>
      <name val="Arial"/>
      <family val="2"/>
    </font>
    <font>
      <sz val="12"/>
      <color rgb="FFFF0000"/>
      <name val="Arial"/>
      <family val="2"/>
    </font>
    <font>
      <b/>
      <u/>
      <sz val="10"/>
      <name val="Arial"/>
      <family val="2"/>
    </font>
    <font>
      <b/>
      <u/>
      <sz val="10"/>
      <color rgb="FF0A4977"/>
      <name val="Arial"/>
      <family val="2"/>
    </font>
    <font>
      <b/>
      <i/>
      <sz val="10"/>
      <color rgb="FF0A4977"/>
      <name val="Arial"/>
      <family val="2"/>
    </font>
    <font>
      <i/>
      <sz val="10"/>
      <name val="Arial"/>
      <family val="2"/>
    </font>
    <font>
      <u/>
      <sz val="10"/>
      <name val="Arial"/>
      <family val="2"/>
    </font>
    <font>
      <sz val="10"/>
      <color rgb="FFFF0000"/>
      <name val="Arial"/>
      <family val="2"/>
    </font>
    <font>
      <sz val="11"/>
      <name val="Arial"/>
      <family val="2"/>
    </font>
    <font>
      <b/>
      <i/>
      <sz val="10"/>
      <name val="Arial"/>
      <family val="2"/>
    </font>
    <font>
      <b/>
      <i/>
      <sz val="10"/>
      <color rgb="FF000000"/>
      <name val="Arial"/>
      <family val="2"/>
    </font>
    <font>
      <sz val="10"/>
      <color rgb="FF000000"/>
      <name val="Arial"/>
      <family val="2"/>
    </font>
    <font>
      <b/>
      <sz val="12"/>
      <color rgb="FFFF0000"/>
      <name val="Arial"/>
      <family val="2"/>
    </font>
    <font>
      <b/>
      <i/>
      <u/>
      <sz val="10"/>
      <color theme="1"/>
      <name val="Arial"/>
      <family val="2"/>
    </font>
    <font>
      <b/>
      <sz val="10"/>
      <color rgb="FF000000"/>
      <name val="Arial"/>
      <family val="2"/>
    </font>
    <font>
      <b/>
      <sz val="10"/>
      <color theme="1"/>
      <name val="Arial"/>
      <family val="2"/>
    </font>
    <font>
      <b/>
      <i/>
      <sz val="10"/>
      <color theme="1"/>
      <name val="Arial"/>
      <family val="2"/>
    </font>
    <font>
      <i/>
      <sz val="10"/>
      <color rgb="FFFF0000"/>
      <name val="Arial"/>
      <family val="2"/>
    </font>
    <font>
      <sz val="12"/>
      <color theme="1"/>
      <name val="Arial"/>
      <family val="2"/>
    </font>
    <font>
      <b/>
      <sz val="12"/>
      <color theme="0"/>
      <name val="Arial"/>
      <family val="2"/>
    </font>
    <font>
      <sz val="12"/>
      <color theme="0"/>
      <name val="Arial"/>
      <family val="2"/>
    </font>
    <font>
      <b/>
      <sz val="10"/>
      <color theme="0"/>
      <name val="Arial"/>
      <family val="2"/>
    </font>
    <font>
      <b/>
      <sz val="14"/>
      <color rgb="FFFF0000"/>
      <name val="Arial"/>
      <family val="2"/>
    </font>
    <font>
      <i/>
      <sz val="12"/>
      <color theme="1"/>
      <name val="Arial"/>
      <family val="2"/>
    </font>
    <font>
      <u/>
      <sz val="10"/>
      <color theme="1"/>
      <name val="Arial"/>
      <family val="2"/>
    </font>
    <font>
      <b/>
      <sz val="12"/>
      <name val="Arial"/>
      <family val="2"/>
    </font>
    <font>
      <i/>
      <sz val="10"/>
      <color rgb="FF0070C0"/>
      <name val="Arial"/>
      <family val="2"/>
    </font>
    <font>
      <i/>
      <sz val="10"/>
      <color rgb="FF000000"/>
      <name val="Arial"/>
      <family val="2"/>
    </font>
    <font>
      <sz val="12"/>
      <name val="Arial"/>
      <family val="2"/>
    </font>
    <font>
      <i/>
      <sz val="10"/>
      <color theme="0" tint="-0.249977111117893"/>
      <name val="Arial"/>
      <family val="2"/>
    </font>
    <font>
      <b/>
      <i/>
      <u/>
      <sz val="10"/>
      <color rgb="FF000000"/>
      <name val="Arial"/>
      <family val="2"/>
    </font>
    <font>
      <sz val="9"/>
      <color theme="1"/>
      <name val="Arial"/>
      <family val="2"/>
    </font>
    <font>
      <sz val="10"/>
      <color theme="1"/>
      <name val="Times New Roman"/>
      <family val="2"/>
    </font>
    <font>
      <b/>
      <sz val="10"/>
      <color rgb="FFFFFFFF"/>
      <name val="Arial"/>
      <family val="2"/>
    </font>
    <font>
      <sz val="10"/>
      <color theme="1"/>
      <name val="Aptos Display"/>
      <family val="2"/>
      <scheme val="major"/>
    </font>
    <font>
      <b/>
      <sz val="24"/>
      <color rgb="FFFF0000"/>
      <name val="Arial"/>
      <family val="2"/>
    </font>
  </fonts>
  <fills count="15">
    <fill>
      <patternFill patternType="none"/>
    </fill>
    <fill>
      <patternFill patternType="gray125"/>
    </fill>
    <fill>
      <patternFill patternType="solid">
        <fgColor theme="0"/>
        <bgColor indexed="64"/>
      </patternFill>
    </fill>
    <fill>
      <patternFill patternType="solid">
        <fgColor rgb="FFE8E9E9"/>
        <bgColor indexed="64"/>
      </patternFill>
    </fill>
    <fill>
      <patternFill patternType="solid">
        <fgColor rgb="FF0A4977"/>
        <bgColor indexed="64"/>
      </patternFill>
    </fill>
    <fill>
      <patternFill patternType="solid">
        <fgColor theme="2"/>
        <bgColor indexed="64"/>
      </patternFill>
    </fill>
    <fill>
      <patternFill patternType="solid">
        <fgColor rgb="FFE8EAE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C9CA"/>
        <bgColor indexed="64"/>
      </patternFill>
    </fill>
    <fill>
      <patternFill patternType="solid">
        <fgColor rgb="FFC5D9F1"/>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rgb="FFDAF2D0"/>
        <bgColor indexed="64"/>
      </patternFill>
    </fill>
    <fill>
      <patternFill patternType="solid">
        <fgColor theme="7"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right/>
      <top style="thin">
        <color theme="1" tint="0.499984740745262"/>
      </top>
      <bottom/>
      <diagonal/>
    </border>
    <border>
      <left/>
      <right style="medium">
        <color indexed="64"/>
      </right>
      <top style="thin">
        <color theme="1" tint="0.499984740745262"/>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theme="2" tint="-0.499984740745262"/>
      </bottom>
      <diagonal/>
    </border>
    <border>
      <left/>
      <right/>
      <top style="medium">
        <color indexed="64"/>
      </top>
      <bottom style="thin">
        <color theme="2" tint="-0.499984740745262"/>
      </bottom>
      <diagonal/>
    </border>
    <border>
      <left/>
      <right style="medium">
        <color indexed="64"/>
      </right>
      <top style="medium">
        <color indexed="64"/>
      </top>
      <bottom style="thin">
        <color theme="2" tint="-0.499984740745262"/>
      </bottom>
      <diagonal/>
    </border>
    <border>
      <left style="thin">
        <color theme="2" tint="-0.499984740745262"/>
      </left>
      <right style="medium">
        <color indexed="64"/>
      </right>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5">
    <xf numFmtId="0" fontId="0" fillId="0" borderId="0"/>
    <xf numFmtId="43" fontId="5" fillId="0" borderId="0" applyFont="0" applyFill="0" applyBorder="0" applyAlignment="0" applyProtection="0"/>
    <xf numFmtId="0" fontId="1" fillId="0" borderId="0"/>
    <xf numFmtId="0" fontId="2" fillId="0" borderId="0"/>
    <xf numFmtId="0" fontId="1" fillId="0" borderId="0"/>
    <xf numFmtId="0" fontId="12" fillId="0" borderId="0" applyNumberFormat="0" applyFill="0" applyBorder="0" applyAlignment="0" applyProtection="0"/>
    <xf numFmtId="0" fontId="5" fillId="0" borderId="0"/>
    <xf numFmtId="0" fontId="1" fillId="0" borderId="0"/>
    <xf numFmtId="0" fontId="1" fillId="0" borderId="0"/>
    <xf numFmtId="43" fontId="5" fillId="0" borderId="0" applyFont="0" applyFill="0" applyBorder="0" applyAlignment="0" applyProtection="0"/>
    <xf numFmtId="0" fontId="1" fillId="0" borderId="0"/>
    <xf numFmtId="0" fontId="5" fillId="0" borderId="0"/>
    <xf numFmtId="0" fontId="1" fillId="0" borderId="0"/>
    <xf numFmtId="43" fontId="45" fillId="0" borderId="0" applyFont="0" applyFill="0" applyBorder="0" applyAlignment="0" applyProtection="0"/>
    <xf numFmtId="0" fontId="7" fillId="0" borderId="0"/>
  </cellStyleXfs>
  <cellXfs count="782">
    <xf numFmtId="0" fontId="0" fillId="0" borderId="0" xfId="0"/>
    <xf numFmtId="0" fontId="7" fillId="0" borderId="0" xfId="4" applyFont="1"/>
    <xf numFmtId="0" fontId="7" fillId="0" borderId="0" xfId="4" applyFont="1" applyAlignment="1">
      <alignment horizontal="center"/>
    </xf>
    <xf numFmtId="0" fontId="8" fillId="2" borderId="0" xfId="0" applyFont="1" applyFill="1"/>
    <xf numFmtId="0" fontId="0" fillId="2" borderId="0" xfId="0" applyFill="1"/>
    <xf numFmtId="0" fontId="11" fillId="2" borderId="0" xfId="0" applyFont="1" applyFill="1"/>
    <xf numFmtId="0" fontId="5" fillId="0" borderId="0" xfId="0" applyFont="1"/>
    <xf numFmtId="0" fontId="5" fillId="2" borderId="0" xfId="0" applyFont="1" applyFill="1" applyAlignment="1">
      <alignment horizontal="left"/>
    </xf>
    <xf numFmtId="0" fontId="5" fillId="2" borderId="0" xfId="0" applyFont="1" applyFill="1"/>
    <xf numFmtId="0" fontId="5" fillId="3" borderId="0" xfId="0" applyFont="1" applyFill="1"/>
    <xf numFmtId="164" fontId="0" fillId="3" borderId="0" xfId="0" applyNumberFormat="1" applyFill="1"/>
    <xf numFmtId="164" fontId="5" fillId="2" borderId="0" xfId="0" applyNumberFormat="1" applyFont="1" applyFill="1"/>
    <xf numFmtId="0" fontId="13" fillId="4" borderId="1" xfId="6" applyFont="1" applyFill="1" applyBorder="1" applyAlignment="1" applyProtection="1">
      <alignment horizontal="centerContinuous"/>
      <protection hidden="1"/>
    </xf>
    <xf numFmtId="0" fontId="13" fillId="4" borderId="2" xfId="6" applyFont="1" applyFill="1" applyBorder="1" applyAlignment="1">
      <alignment horizontal="centerContinuous"/>
    </xf>
    <xf numFmtId="0" fontId="13" fillId="4" borderId="3" xfId="6" applyFont="1" applyFill="1" applyBorder="1" applyAlignment="1">
      <alignment horizontal="centerContinuous"/>
    </xf>
    <xf numFmtId="0" fontId="5" fillId="0" borderId="0" xfId="6"/>
    <xf numFmtId="0" fontId="14" fillId="0" borderId="0" xfId="7" applyFont="1"/>
    <xf numFmtId="0" fontId="13" fillId="4" borderId="4" xfId="6" applyFont="1" applyFill="1" applyBorder="1" applyAlignment="1" applyProtection="1">
      <alignment horizontal="centerContinuous"/>
      <protection hidden="1"/>
    </xf>
    <xf numFmtId="0" fontId="13" fillId="4" borderId="0" xfId="6" applyFont="1" applyFill="1" applyAlignment="1">
      <alignment horizontal="centerContinuous"/>
    </xf>
    <xf numFmtId="0" fontId="13" fillId="4" borderId="5" xfId="6" applyFont="1" applyFill="1" applyBorder="1" applyAlignment="1">
      <alignment horizontal="centerContinuous"/>
    </xf>
    <xf numFmtId="0" fontId="5" fillId="0" borderId="0" xfId="6" quotePrefix="1"/>
    <xf numFmtId="0" fontId="5" fillId="0" borderId="4" xfId="6" applyBorder="1"/>
    <xf numFmtId="0" fontId="5" fillId="0" borderId="5" xfId="6" applyBorder="1"/>
    <xf numFmtId="0" fontId="5" fillId="0" borderId="4" xfId="6" applyBorder="1" applyAlignment="1">
      <alignment horizontal="left" vertical="center" wrapText="1"/>
    </xf>
    <xf numFmtId="0" fontId="5" fillId="0" borderId="0" xfId="6" applyAlignment="1">
      <alignment horizontal="left" vertical="center" wrapText="1"/>
    </xf>
    <xf numFmtId="0" fontId="5" fillId="0" borderId="5" xfId="6" applyBorder="1" applyAlignment="1">
      <alignment horizontal="left" vertical="center" wrapText="1"/>
    </xf>
    <xf numFmtId="0" fontId="5" fillId="6" borderId="4" xfId="6" quotePrefix="1" applyFill="1" applyBorder="1" applyAlignment="1">
      <alignment horizontal="center"/>
    </xf>
    <xf numFmtId="0" fontId="8" fillId="6" borderId="0" xfId="6" applyFont="1" applyFill="1"/>
    <xf numFmtId="0" fontId="5" fillId="6" borderId="0" xfId="6" applyFill="1"/>
    <xf numFmtId="0" fontId="5" fillId="6" borderId="5" xfId="6" applyFill="1" applyBorder="1"/>
    <xf numFmtId="0" fontId="5" fillId="6" borderId="4" xfId="6" applyFill="1" applyBorder="1"/>
    <xf numFmtId="0" fontId="5" fillId="5" borderId="4" xfId="6" quotePrefix="1" applyFill="1" applyBorder="1" applyAlignment="1">
      <alignment horizontal="center" vertical="center" wrapText="1"/>
    </xf>
    <xf numFmtId="0" fontId="8" fillId="6" borderId="0" xfId="6" applyFont="1" applyFill="1" applyAlignment="1">
      <alignment vertical="center"/>
    </xf>
    <xf numFmtId="0" fontId="8" fillId="6" borderId="5" xfId="6" applyFont="1" applyFill="1" applyBorder="1" applyAlignment="1">
      <alignment vertical="center"/>
    </xf>
    <xf numFmtId="0" fontId="5" fillId="0" borderId="0" xfId="6" applyAlignment="1">
      <alignment horizontal="left" wrapText="1"/>
    </xf>
    <xf numFmtId="0" fontId="5" fillId="0" borderId="5" xfId="6" applyBorder="1" applyAlignment="1">
      <alignment horizontal="left" wrapText="1"/>
    </xf>
    <xf numFmtId="0" fontId="5" fillId="6" borderId="9" xfId="6" applyFill="1" applyBorder="1"/>
    <xf numFmtId="164" fontId="8" fillId="0" borderId="0" xfId="6" applyNumberFormat="1" applyFont="1" applyAlignment="1" applyProtection="1">
      <alignment horizontal="right" vertical="center"/>
      <protection hidden="1"/>
    </xf>
    <xf numFmtId="0" fontId="14" fillId="0" borderId="0" xfId="6" applyFont="1"/>
    <xf numFmtId="0" fontId="13" fillId="4" borderId="1" xfId="0" applyFont="1" applyFill="1" applyBorder="1" applyAlignment="1" applyProtection="1">
      <alignment horizontal="centerContinuous"/>
      <protection hidden="1"/>
    </xf>
    <xf numFmtId="0" fontId="13" fillId="4" borderId="2" xfId="0" applyFont="1" applyFill="1" applyBorder="1" applyAlignment="1" applyProtection="1">
      <alignment horizontal="centerContinuous"/>
      <protection hidden="1"/>
    </xf>
    <xf numFmtId="0" fontId="13" fillId="4" borderId="3" xfId="0" applyFont="1" applyFill="1" applyBorder="1" applyAlignment="1" applyProtection="1">
      <alignment horizontal="centerContinuous"/>
      <protection hidden="1"/>
    </xf>
    <xf numFmtId="0" fontId="20" fillId="0" borderId="0" xfId="7" applyFont="1"/>
    <xf numFmtId="0" fontId="5" fillId="0" borderId="0" xfId="6" applyProtection="1">
      <protection hidden="1"/>
    </xf>
    <xf numFmtId="0" fontId="21" fillId="0" borderId="0" xfId="6" applyFont="1" applyProtection="1">
      <protection hidden="1"/>
    </xf>
    <xf numFmtId="0" fontId="13" fillId="4" borderId="4" xfId="0" applyFont="1" applyFill="1" applyBorder="1" applyAlignment="1" applyProtection="1">
      <alignment horizontal="centerContinuous"/>
      <protection hidden="1"/>
    </xf>
    <xf numFmtId="0" fontId="13" fillId="4" borderId="0" xfId="0" applyFont="1" applyFill="1" applyAlignment="1" applyProtection="1">
      <alignment horizontal="centerContinuous"/>
      <protection hidden="1"/>
    </xf>
    <xf numFmtId="0" fontId="13" fillId="4" borderId="5" xfId="0" applyFont="1" applyFill="1" applyBorder="1" applyAlignment="1" applyProtection="1">
      <alignment horizontal="centerContinuous"/>
      <protection hidden="1"/>
    </xf>
    <xf numFmtId="0" fontId="7" fillId="0" borderId="0" xfId="7" applyFont="1"/>
    <xf numFmtId="0" fontId="22" fillId="0" borderId="4" xfId="6" applyFont="1" applyBorder="1" applyProtection="1">
      <protection hidden="1"/>
    </xf>
    <xf numFmtId="0" fontId="23" fillId="0" borderId="0" xfId="6" applyFont="1" applyAlignment="1" applyProtection="1">
      <alignment horizontal="left"/>
      <protection hidden="1"/>
    </xf>
    <xf numFmtId="0" fontId="24" fillId="0" borderId="0" xfId="6" applyFont="1" applyAlignment="1" applyProtection="1">
      <alignment horizontal="left" wrapText="1"/>
      <protection hidden="1"/>
    </xf>
    <xf numFmtId="0" fontId="24" fillId="0" borderId="5" xfId="6" applyFont="1" applyBorder="1" applyProtection="1">
      <protection hidden="1"/>
    </xf>
    <xf numFmtId="0" fontId="26" fillId="7" borderId="0" xfId="7" applyFont="1" applyFill="1" applyAlignment="1">
      <alignment horizontal="center"/>
    </xf>
    <xf numFmtId="0" fontId="8" fillId="0" borderId="0" xfId="6" applyFont="1" applyAlignment="1" applyProtection="1">
      <alignment horizontal="right"/>
      <protection hidden="1"/>
    </xf>
    <xf numFmtId="0" fontId="22" fillId="6" borderId="4" xfId="6" applyFont="1" applyFill="1" applyBorder="1" applyAlignment="1" applyProtection="1">
      <alignment vertical="center"/>
      <protection hidden="1"/>
    </xf>
    <xf numFmtId="0" fontId="23" fillId="6" borderId="0" xfId="6" applyFont="1" applyFill="1" applyAlignment="1" applyProtection="1">
      <alignment horizontal="left"/>
      <protection hidden="1"/>
    </xf>
    <xf numFmtId="0" fontId="24" fillId="6" borderId="0" xfId="6" applyFont="1" applyFill="1" applyAlignment="1" applyProtection="1">
      <alignment horizontal="left" wrapText="1"/>
      <protection hidden="1"/>
    </xf>
    <xf numFmtId="0" fontId="24" fillId="6" borderId="5" xfId="6" applyFont="1" applyFill="1" applyBorder="1" applyProtection="1">
      <protection hidden="1"/>
    </xf>
    <xf numFmtId="0" fontId="5" fillId="7" borderId="0" xfId="6" applyFill="1" applyProtection="1">
      <protection hidden="1"/>
    </xf>
    <xf numFmtId="0" fontId="24" fillId="0" borderId="0" xfId="6" quotePrefix="1" applyFont="1" applyProtection="1">
      <protection hidden="1"/>
    </xf>
    <xf numFmtId="0" fontId="24" fillId="0" borderId="0" xfId="6" applyFont="1" applyProtection="1">
      <protection hidden="1"/>
    </xf>
    <xf numFmtId="0" fontId="5" fillId="0" borderId="4" xfId="6" applyBorder="1" applyProtection="1">
      <protection hidden="1"/>
    </xf>
    <xf numFmtId="0" fontId="27" fillId="0" borderId="0" xfId="6" applyFont="1" applyProtection="1">
      <protection hidden="1"/>
    </xf>
    <xf numFmtId="0" fontId="5" fillId="6" borderId="4" xfId="6" applyFill="1" applyBorder="1" applyAlignment="1" applyProtection="1">
      <alignment vertical="center"/>
      <protection hidden="1"/>
    </xf>
    <xf numFmtId="0" fontId="24" fillId="6" borderId="0" xfId="6" applyFont="1" applyFill="1" applyAlignment="1" applyProtection="1">
      <alignment vertical="top"/>
      <protection hidden="1"/>
    </xf>
    <xf numFmtId="0" fontId="24" fillId="6" borderId="0" xfId="6" applyFont="1" applyFill="1" applyProtection="1">
      <protection hidden="1"/>
    </xf>
    <xf numFmtId="0" fontId="0" fillId="0" borderId="4" xfId="0" applyBorder="1" applyProtection="1">
      <protection hidden="1"/>
    </xf>
    <xf numFmtId="0" fontId="0" fillId="0" borderId="0" xfId="0" applyProtection="1">
      <protection hidden="1"/>
    </xf>
    <xf numFmtId="0" fontId="0" fillId="0" borderId="5" xfId="0" applyBorder="1" applyProtection="1">
      <protection hidden="1"/>
    </xf>
    <xf numFmtId="49" fontId="28" fillId="0" borderId="0" xfId="8" quotePrefix="1" applyNumberFormat="1" applyFont="1" applyAlignment="1" applyProtection="1">
      <alignment vertical="center"/>
      <protection hidden="1"/>
    </xf>
    <xf numFmtId="0" fontId="28" fillId="0" borderId="0" xfId="8" applyFont="1" applyAlignment="1" applyProtection="1">
      <alignment vertical="center"/>
      <protection hidden="1"/>
    </xf>
    <xf numFmtId="0" fontId="29" fillId="0" borderId="0" xfId="8" applyFont="1" applyAlignment="1" applyProtection="1">
      <alignment vertical="center"/>
      <protection hidden="1"/>
    </xf>
    <xf numFmtId="0" fontId="5" fillId="0" borderId="0" xfId="6" quotePrefix="1" applyProtection="1">
      <protection hidden="1"/>
    </xf>
    <xf numFmtId="49" fontId="7" fillId="0" borderId="0" xfId="8" applyNumberFormat="1" applyFont="1" applyAlignment="1" applyProtection="1">
      <alignment vertical="center"/>
      <protection hidden="1"/>
    </xf>
    <xf numFmtId="0" fontId="7" fillId="0" borderId="0" xfId="8" applyFont="1" applyAlignment="1" applyProtection="1">
      <alignment horizontal="right" vertical="center"/>
      <protection hidden="1"/>
    </xf>
    <xf numFmtId="0" fontId="7" fillId="0" borderId="0" xfId="8" applyFont="1" applyAlignment="1" applyProtection="1">
      <alignment vertical="center"/>
      <protection hidden="1"/>
    </xf>
    <xf numFmtId="0" fontId="5" fillId="0" borderId="0" xfId="0" quotePrefix="1" applyFont="1"/>
    <xf numFmtId="0" fontId="22" fillId="9" borderId="21" xfId="6" applyFont="1" applyFill="1" applyBorder="1" applyProtection="1">
      <protection hidden="1"/>
    </xf>
    <xf numFmtId="0" fontId="23" fillId="9" borderId="7" xfId="6" applyFont="1" applyFill="1" applyBorder="1" applyAlignment="1" applyProtection="1">
      <alignment horizontal="left"/>
      <protection hidden="1"/>
    </xf>
    <xf numFmtId="0" fontId="24" fillId="9" borderId="7" xfId="6" applyFont="1" applyFill="1" applyBorder="1" applyAlignment="1" applyProtection="1">
      <alignment horizontal="left" wrapText="1"/>
      <protection hidden="1"/>
    </xf>
    <xf numFmtId="0" fontId="24" fillId="9" borderId="22" xfId="6" applyFont="1" applyFill="1" applyBorder="1" applyProtection="1">
      <protection hidden="1"/>
    </xf>
    <xf numFmtId="0" fontId="28" fillId="0" borderId="0" xfId="8" applyFont="1" applyAlignment="1" applyProtection="1">
      <alignment horizontal="left" vertical="center"/>
      <protection hidden="1"/>
    </xf>
    <xf numFmtId="165" fontId="0" fillId="8" borderId="20" xfId="0" applyNumberFormat="1" applyFill="1" applyBorder="1" applyAlignment="1" applyProtection="1">
      <alignment horizontal="right"/>
      <protection locked="0"/>
    </xf>
    <xf numFmtId="0" fontId="0" fillId="0" borderId="5" xfId="0" applyBorder="1"/>
    <xf numFmtId="9" fontId="5" fillId="0" borderId="0" xfId="0" applyNumberFormat="1" applyFont="1"/>
    <xf numFmtId="49" fontId="7" fillId="0" borderId="0" xfId="8" quotePrefix="1" applyNumberFormat="1" applyFont="1" applyAlignment="1" applyProtection="1">
      <alignment vertical="center"/>
      <protection hidden="1"/>
    </xf>
    <xf numFmtId="0" fontId="5" fillId="0" borderId="0" xfId="6" applyAlignment="1" applyProtection="1">
      <alignment horizontal="right"/>
      <protection hidden="1"/>
    </xf>
    <xf numFmtId="165" fontId="5" fillId="10" borderId="20" xfId="0" applyNumberFormat="1" applyFont="1" applyFill="1" applyBorder="1" applyAlignment="1" applyProtection="1">
      <alignment horizontal="right" vertical="center"/>
      <protection hidden="1"/>
    </xf>
    <xf numFmtId="0" fontId="0" fillId="9" borderId="22" xfId="0" applyFill="1" applyBorder="1" applyProtection="1">
      <protection hidden="1"/>
    </xf>
    <xf numFmtId="0" fontId="8" fillId="0" borderId="0" xfId="0" applyFont="1" applyProtection="1">
      <protection hidden="1"/>
    </xf>
    <xf numFmtId="0" fontId="0" fillId="8" borderId="20" xfId="0" applyFill="1" applyBorder="1" applyAlignment="1" applyProtection="1">
      <alignment horizontal="center"/>
      <protection locked="0"/>
    </xf>
    <xf numFmtId="0" fontId="5" fillId="0" borderId="4" xfId="6" applyBorder="1" applyAlignment="1" applyProtection="1">
      <alignment horizontal="left" vertical="center" wrapText="1"/>
      <protection hidden="1"/>
    </xf>
    <xf numFmtId="0" fontId="8" fillId="0" borderId="0" xfId="6" quotePrefix="1" applyFont="1" applyAlignment="1" applyProtection="1">
      <alignment horizontal="left" vertical="center"/>
      <protection hidden="1"/>
    </xf>
    <xf numFmtId="0" fontId="8" fillId="0" borderId="0" xfId="6" applyFont="1" applyAlignment="1" applyProtection="1">
      <alignment horizontal="left" vertical="center"/>
      <protection hidden="1"/>
    </xf>
    <xf numFmtId="0" fontId="5" fillId="0" borderId="0" xfId="6" applyAlignment="1" applyProtection="1">
      <alignment horizontal="left" vertical="center" wrapText="1"/>
      <protection hidden="1"/>
    </xf>
    <xf numFmtId="0" fontId="0" fillId="0" borderId="5" xfId="0" applyBorder="1" applyAlignment="1" applyProtection="1">
      <alignment vertical="center"/>
      <protection hidden="1"/>
    </xf>
    <xf numFmtId="0" fontId="5" fillId="0" borderId="0" xfId="6" applyAlignment="1" applyProtection="1">
      <alignment horizontal="right" vertical="center"/>
      <protection hidden="1"/>
    </xf>
    <xf numFmtId="0" fontId="0" fillId="0" borderId="0" xfId="0" applyAlignment="1">
      <alignment vertical="center"/>
    </xf>
    <xf numFmtId="0" fontId="5" fillId="0" borderId="0" xfId="0" quotePrefix="1" applyFont="1" applyAlignment="1">
      <alignment vertical="center"/>
    </xf>
    <xf numFmtId="0" fontId="5" fillId="0" borderId="0" xfId="6" applyAlignment="1" applyProtection="1">
      <alignment horizontal="right" vertical="center" wrapText="1"/>
      <protection hidden="1"/>
    </xf>
    <xf numFmtId="0" fontId="5" fillId="0" borderId="4" xfId="6" applyBorder="1" applyAlignment="1" applyProtection="1">
      <alignment vertical="center"/>
      <protection hidden="1"/>
    </xf>
    <xf numFmtId="0" fontId="24" fillId="0" borderId="0" xfId="6" applyFont="1" applyAlignment="1" applyProtection="1">
      <alignment vertical="center"/>
      <protection hidden="1"/>
    </xf>
    <xf numFmtId="0" fontId="24" fillId="0" borderId="5" xfId="6" applyFont="1" applyBorder="1" applyAlignment="1" applyProtection="1">
      <alignment vertical="center"/>
      <protection hidden="1"/>
    </xf>
    <xf numFmtId="0" fontId="23" fillId="6" borderId="0" xfId="6" applyFont="1" applyFill="1" applyAlignment="1" applyProtection="1">
      <alignment horizontal="left" vertical="center"/>
      <protection hidden="1"/>
    </xf>
    <xf numFmtId="0" fontId="24" fillId="6" borderId="0" xfId="6" applyFont="1" applyFill="1" applyAlignment="1" applyProtection="1">
      <alignment horizontal="left" vertical="center" wrapText="1"/>
      <protection hidden="1"/>
    </xf>
    <xf numFmtId="0" fontId="0" fillId="6" borderId="5" xfId="0" applyFill="1" applyBorder="1" applyAlignment="1" applyProtection="1">
      <alignment vertical="center"/>
      <protection hidden="1"/>
    </xf>
    <xf numFmtId="0" fontId="27" fillId="0" borderId="0" xfId="6" applyFont="1" applyAlignment="1" applyProtection="1">
      <alignment horizontal="centerContinuous"/>
      <protection hidden="1"/>
    </xf>
    <xf numFmtId="0" fontId="24" fillId="0" borderId="0" xfId="6" applyFont="1" applyAlignment="1" applyProtection="1">
      <alignment horizontal="centerContinuous"/>
      <protection hidden="1"/>
    </xf>
    <xf numFmtId="0" fontId="7" fillId="0" borderId="0" xfId="7" applyFont="1" applyAlignment="1">
      <alignment vertical="center"/>
    </xf>
    <xf numFmtId="0" fontId="5" fillId="0" borderId="0" xfId="6" applyAlignment="1" applyProtection="1">
      <alignment vertical="center"/>
      <protection hidden="1"/>
    </xf>
    <xf numFmtId="0" fontId="24" fillId="0" borderId="0" xfId="6" quotePrefix="1" applyFont="1" applyAlignment="1" applyProtection="1">
      <alignment horizontal="centerContinuous"/>
      <protection hidden="1"/>
    </xf>
    <xf numFmtId="0" fontId="30" fillId="0" borderId="0" xfId="7" applyFont="1"/>
    <xf numFmtId="0" fontId="27" fillId="0" borderId="0" xfId="6" applyFont="1" applyAlignment="1" applyProtection="1">
      <alignment vertical="center" wrapText="1"/>
      <protection hidden="1"/>
    </xf>
    <xf numFmtId="0" fontId="27" fillId="0" borderId="0" xfId="6" applyFont="1" applyAlignment="1" applyProtection="1">
      <alignment horizontal="justify" vertical="center" wrapText="1"/>
      <protection hidden="1"/>
    </xf>
    <xf numFmtId="0" fontId="5" fillId="7" borderId="0" xfId="6" applyFill="1" applyAlignment="1" applyProtection="1">
      <alignment vertical="top"/>
      <protection hidden="1"/>
    </xf>
    <xf numFmtId="0" fontId="5" fillId="0" borderId="9" xfId="6" applyBorder="1" applyProtection="1">
      <protection hidden="1"/>
    </xf>
    <xf numFmtId="0" fontId="24" fillId="0" borderId="10" xfId="6" applyFont="1" applyBorder="1" applyProtection="1">
      <protection hidden="1"/>
    </xf>
    <xf numFmtId="0" fontId="24" fillId="0" borderId="11" xfId="6" applyFont="1" applyBorder="1" applyProtection="1">
      <protection hidden="1"/>
    </xf>
    <xf numFmtId="0" fontId="14" fillId="0" borderId="0" xfId="6" applyFont="1" applyProtection="1">
      <protection hidden="1"/>
    </xf>
    <xf numFmtId="0" fontId="13" fillId="4" borderId="1" xfId="8" applyFont="1" applyFill="1" applyBorder="1" applyAlignment="1" applyProtection="1">
      <alignment horizontal="centerContinuous"/>
      <protection hidden="1"/>
    </xf>
    <xf numFmtId="0" fontId="13" fillId="4" borderId="2" xfId="8" applyFont="1" applyFill="1" applyBorder="1" applyAlignment="1" applyProtection="1">
      <alignment horizontal="centerContinuous"/>
      <protection hidden="1"/>
    </xf>
    <xf numFmtId="0" fontId="31" fillId="4" borderId="2" xfId="8" applyFont="1" applyFill="1" applyBorder="1" applyAlignment="1" applyProtection="1">
      <alignment horizontal="centerContinuous"/>
      <protection hidden="1"/>
    </xf>
    <xf numFmtId="0" fontId="31" fillId="4" borderId="3" xfId="8" applyFont="1" applyFill="1" applyBorder="1" applyAlignment="1" applyProtection="1">
      <alignment horizontal="centerContinuous"/>
      <protection hidden="1"/>
    </xf>
    <xf numFmtId="0" fontId="14" fillId="0" borderId="0" xfId="8" applyFont="1"/>
    <xf numFmtId="0" fontId="31" fillId="0" borderId="0" xfId="8" applyFont="1"/>
    <xf numFmtId="0" fontId="20" fillId="0" borderId="0" xfId="6" applyFont="1"/>
    <xf numFmtId="0" fontId="13" fillId="4" borderId="4" xfId="8" applyFont="1" applyFill="1" applyBorder="1" applyAlignment="1" applyProtection="1">
      <alignment horizontal="centerContinuous" vertical="center"/>
      <protection hidden="1"/>
    </xf>
    <xf numFmtId="0" fontId="32" fillId="4" borderId="0" xfId="8" applyFont="1" applyFill="1" applyAlignment="1" applyProtection="1">
      <alignment horizontal="centerContinuous" vertical="center"/>
      <protection hidden="1"/>
    </xf>
    <xf numFmtId="0" fontId="33" fillId="4" borderId="0" xfId="8" applyFont="1" applyFill="1" applyAlignment="1" applyProtection="1">
      <alignment horizontal="centerContinuous"/>
      <protection hidden="1"/>
    </xf>
    <xf numFmtId="0" fontId="33" fillId="4" borderId="5" xfId="8" applyFont="1" applyFill="1" applyBorder="1" applyAlignment="1" applyProtection="1">
      <alignment horizontal="centerContinuous"/>
      <protection hidden="1"/>
    </xf>
    <xf numFmtId="0" fontId="33" fillId="0" borderId="0" xfId="8" applyFont="1"/>
    <xf numFmtId="0" fontId="9" fillId="0" borderId="0" xfId="8" applyFont="1"/>
    <xf numFmtId="0" fontId="13" fillId="4" borderId="0" xfId="8" applyFont="1" applyFill="1" applyAlignment="1" applyProtection="1">
      <alignment horizontal="centerContinuous" vertical="center"/>
      <protection hidden="1"/>
    </xf>
    <xf numFmtId="0" fontId="31" fillId="4" borderId="0" xfId="8" applyFont="1" applyFill="1" applyAlignment="1" applyProtection="1">
      <alignment horizontal="centerContinuous"/>
      <protection hidden="1"/>
    </xf>
    <xf numFmtId="0" fontId="31" fillId="4" borderId="5" xfId="8" applyFont="1" applyFill="1" applyBorder="1" applyAlignment="1" applyProtection="1">
      <alignment horizontal="centerContinuous"/>
      <protection hidden="1"/>
    </xf>
    <xf numFmtId="49" fontId="20" fillId="0" borderId="4" xfId="8" applyNumberFormat="1" applyFont="1" applyBorder="1" applyProtection="1">
      <protection hidden="1"/>
    </xf>
    <xf numFmtId="0" fontId="7" fillId="0" borderId="0" xfId="8" applyFont="1" applyProtection="1">
      <protection hidden="1"/>
    </xf>
    <xf numFmtId="0" fontId="7" fillId="0" borderId="0" xfId="8" applyFont="1" applyAlignment="1" applyProtection="1">
      <alignment horizontal="center"/>
      <protection hidden="1"/>
    </xf>
    <xf numFmtId="0" fontId="7" fillId="0" borderId="0" xfId="8" applyFont="1" applyAlignment="1" applyProtection="1">
      <alignment horizontal="left" wrapText="1"/>
      <protection hidden="1"/>
    </xf>
    <xf numFmtId="0" fontId="7" fillId="0" borderId="5" xfId="8" applyFont="1" applyBorder="1" applyAlignment="1" applyProtection="1">
      <alignment horizontal="left" wrapText="1"/>
      <protection hidden="1"/>
    </xf>
    <xf numFmtId="0" fontId="29" fillId="0" borderId="0" xfId="8" applyFont="1"/>
    <xf numFmtId="0" fontId="29" fillId="6" borderId="4" xfId="8" applyFont="1" applyFill="1" applyBorder="1" applyAlignment="1" applyProtection="1">
      <alignment vertical="top"/>
      <protection hidden="1"/>
    </xf>
    <xf numFmtId="0" fontId="29" fillId="6" borderId="0" xfId="8" applyFont="1" applyFill="1" applyProtection="1">
      <protection hidden="1"/>
    </xf>
    <xf numFmtId="0" fontId="29" fillId="6" borderId="0" xfId="8" applyFont="1" applyFill="1" applyAlignment="1" applyProtection="1">
      <alignment horizontal="center"/>
      <protection hidden="1"/>
    </xf>
    <xf numFmtId="0" fontId="29" fillId="6" borderId="0" xfId="8" applyFont="1" applyFill="1" applyAlignment="1" applyProtection="1">
      <alignment horizontal="left" wrapText="1"/>
      <protection hidden="1"/>
    </xf>
    <xf numFmtId="0" fontId="29" fillId="6" borderId="5" xfId="8" applyFont="1" applyFill="1" applyBorder="1" applyAlignment="1" applyProtection="1">
      <alignment horizontal="left" wrapText="1"/>
      <protection hidden="1"/>
    </xf>
    <xf numFmtId="0" fontId="7" fillId="0" borderId="0" xfId="8" applyFont="1"/>
    <xf numFmtId="0" fontId="10" fillId="6" borderId="4" xfId="8" applyFont="1" applyFill="1" applyBorder="1" applyAlignment="1" applyProtection="1">
      <alignment vertical="center"/>
      <protection hidden="1"/>
    </xf>
    <xf numFmtId="0" fontId="8" fillId="6" borderId="4" xfId="8" applyFont="1" applyFill="1" applyBorder="1" applyAlignment="1" applyProtection="1">
      <alignment vertical="center"/>
      <protection hidden="1"/>
    </xf>
    <xf numFmtId="0" fontId="28" fillId="6" borderId="20" xfId="8" applyFont="1" applyFill="1" applyBorder="1" applyAlignment="1" applyProtection="1">
      <alignment horizontal="center" vertical="top" wrapText="1"/>
      <protection hidden="1"/>
    </xf>
    <xf numFmtId="49" fontId="20" fillId="6" borderId="4" xfId="8" applyNumberFormat="1" applyFont="1" applyFill="1" applyBorder="1" applyProtection="1">
      <protection hidden="1"/>
    </xf>
    <xf numFmtId="0" fontId="7" fillId="6" borderId="0" xfId="8" applyFont="1" applyFill="1" applyAlignment="1" applyProtection="1">
      <alignment horizontal="right"/>
      <protection hidden="1"/>
    </xf>
    <xf numFmtId="0" fontId="7" fillId="6" borderId="0" xfId="8" applyFont="1" applyFill="1" applyProtection="1">
      <protection hidden="1"/>
    </xf>
    <xf numFmtId="0" fontId="7" fillId="6" borderId="0" xfId="8" applyFont="1" applyFill="1" applyAlignment="1" applyProtection="1">
      <alignment horizontal="center"/>
      <protection hidden="1"/>
    </xf>
    <xf numFmtId="0" fontId="7" fillId="8" borderId="20" xfId="1" applyNumberFormat="1" applyFont="1" applyFill="1" applyBorder="1" applyAlignment="1" applyProtection="1">
      <protection locked="0"/>
    </xf>
    <xf numFmtId="0" fontId="0" fillId="6" borderId="0" xfId="0" applyFill="1" applyProtection="1">
      <protection hidden="1"/>
    </xf>
    <xf numFmtId="0" fontId="7" fillId="6" borderId="0" xfId="8" applyFont="1" applyFill="1" applyAlignment="1" applyProtection="1">
      <alignment horizontal="left" wrapText="1"/>
      <protection hidden="1"/>
    </xf>
    <xf numFmtId="0" fontId="7" fillId="6" borderId="5" xfId="8" applyFont="1" applyFill="1" applyBorder="1" applyAlignment="1" applyProtection="1">
      <alignment horizontal="left" wrapText="1"/>
      <protection hidden="1"/>
    </xf>
    <xf numFmtId="0" fontId="7" fillId="0" borderId="0" xfId="8" applyFont="1" applyAlignment="1" applyProtection="1">
      <alignment horizontal="right"/>
      <protection hidden="1"/>
    </xf>
    <xf numFmtId="165" fontId="5" fillId="10" borderId="20" xfId="8" applyNumberFormat="1" applyFont="1" applyFill="1" applyBorder="1" applyAlignment="1">
      <alignment vertical="center"/>
    </xf>
    <xf numFmtId="0" fontId="7" fillId="0" borderId="0" xfId="8" quotePrefix="1" applyFont="1"/>
    <xf numFmtId="0" fontId="8" fillId="6" borderId="0" xfId="8" applyFont="1" applyFill="1" applyAlignment="1" applyProtection="1">
      <alignment vertical="center"/>
      <protection hidden="1"/>
    </xf>
    <xf numFmtId="0" fontId="8" fillId="6" borderId="5" xfId="8" applyFont="1" applyFill="1" applyBorder="1" applyAlignment="1" applyProtection="1">
      <alignment vertical="center"/>
      <protection hidden="1"/>
    </xf>
    <xf numFmtId="0" fontId="8" fillId="0" borderId="4" xfId="8" applyFont="1" applyBorder="1" applyAlignment="1" applyProtection="1">
      <alignment vertical="center"/>
      <protection hidden="1"/>
    </xf>
    <xf numFmtId="0" fontId="8" fillId="0" borderId="0" xfId="8" applyFont="1" applyAlignment="1" applyProtection="1">
      <alignment vertical="center"/>
      <protection hidden="1"/>
    </xf>
    <xf numFmtId="0" fontId="8" fillId="0" borderId="5" xfId="8" applyFont="1" applyBorder="1" applyAlignment="1" applyProtection="1">
      <alignment vertical="center"/>
      <protection hidden="1"/>
    </xf>
    <xf numFmtId="0" fontId="34" fillId="11" borderId="1" xfId="8" applyFont="1" applyFill="1" applyBorder="1" applyAlignment="1" applyProtection="1">
      <alignment horizontal="centerContinuous" vertical="center"/>
      <protection hidden="1"/>
    </xf>
    <xf numFmtId="0" fontId="34" fillId="11" borderId="2" xfId="8" applyFont="1" applyFill="1" applyBorder="1" applyAlignment="1" applyProtection="1">
      <alignment horizontal="centerContinuous" vertical="center"/>
      <protection hidden="1"/>
    </xf>
    <xf numFmtId="0" fontId="34" fillId="11" borderId="3" xfId="8" applyFont="1" applyFill="1" applyBorder="1" applyAlignment="1" applyProtection="1">
      <alignment horizontal="centerContinuous" vertical="center"/>
      <protection hidden="1"/>
    </xf>
    <xf numFmtId="0" fontId="26" fillId="7" borderId="0" xfId="8" applyFont="1" applyFill="1" applyAlignment="1">
      <alignment horizontal="center"/>
    </xf>
    <xf numFmtId="0" fontId="34" fillId="11" borderId="1" xfId="8" applyFont="1" applyFill="1" applyBorder="1" applyAlignment="1" applyProtection="1">
      <alignment horizontal="centerContinuous" vertical="center" wrapText="1"/>
      <protection hidden="1"/>
    </xf>
    <xf numFmtId="0" fontId="34" fillId="11" borderId="2" xfId="8" applyFont="1" applyFill="1" applyBorder="1" applyAlignment="1" applyProtection="1">
      <alignment horizontal="centerContinuous" vertical="center" wrapText="1"/>
      <protection hidden="1"/>
    </xf>
    <xf numFmtId="0" fontId="10" fillId="7" borderId="0" xfId="8" applyFont="1" applyFill="1" applyAlignment="1">
      <alignment horizontal="left"/>
    </xf>
    <xf numFmtId="0" fontId="8" fillId="6" borderId="26" xfId="8" applyFont="1" applyFill="1" applyBorder="1" applyAlignment="1" applyProtection="1">
      <alignment vertical="center"/>
      <protection hidden="1"/>
    </xf>
    <xf numFmtId="0" fontId="8" fillId="6" borderId="2" xfId="8" applyFont="1" applyFill="1" applyBorder="1" applyAlignment="1" applyProtection="1">
      <alignment horizontal="center" vertical="center" wrapText="1"/>
      <protection hidden="1"/>
    </xf>
    <xf numFmtId="0" fontId="8" fillId="6" borderId="3" xfId="8" applyFont="1" applyFill="1" applyBorder="1" applyAlignment="1" applyProtection="1">
      <alignment horizontal="center" vertical="center" wrapText="1"/>
      <protection hidden="1"/>
    </xf>
    <xf numFmtId="0" fontId="5" fillId="6" borderId="27" xfId="8" applyFont="1" applyFill="1" applyBorder="1" applyAlignment="1" applyProtection="1">
      <alignment vertical="center"/>
      <protection hidden="1"/>
    </xf>
    <xf numFmtId="0" fontId="8" fillId="6" borderId="18" xfId="8" applyFont="1" applyFill="1" applyBorder="1" applyAlignment="1" applyProtection="1">
      <alignment horizontal="center" vertical="center"/>
      <protection hidden="1"/>
    </xf>
    <xf numFmtId="0" fontId="8" fillId="6" borderId="28" xfId="8" applyFont="1" applyFill="1" applyBorder="1" applyAlignment="1" applyProtection="1">
      <alignment horizontal="center" vertical="center"/>
      <protection hidden="1"/>
    </xf>
    <xf numFmtId="0" fontId="35" fillId="0" borderId="0" xfId="0" applyFont="1"/>
    <xf numFmtId="0" fontId="5" fillId="0" borderId="27" xfId="8" applyFont="1" applyBorder="1" applyAlignment="1" applyProtection="1">
      <alignment vertical="center"/>
      <protection hidden="1"/>
    </xf>
    <xf numFmtId="166" fontId="5" fillId="8" borderId="19" xfId="8" applyNumberFormat="1" applyFont="1" applyFill="1" applyBorder="1" applyAlignment="1" applyProtection="1">
      <alignment vertical="center"/>
      <protection locked="0"/>
    </xf>
    <xf numFmtId="167" fontId="5" fillId="8" borderId="29" xfId="8" applyNumberFormat="1" applyFont="1" applyFill="1" applyBorder="1" applyAlignment="1" applyProtection="1">
      <alignment vertical="center"/>
      <protection locked="0"/>
    </xf>
    <xf numFmtId="166" fontId="5" fillId="8" borderId="29" xfId="8" applyNumberFormat="1" applyFont="1" applyFill="1" applyBorder="1" applyAlignment="1" applyProtection="1">
      <alignment vertical="center"/>
      <protection locked="0"/>
    </xf>
    <xf numFmtId="166" fontId="5" fillId="10" borderId="29" xfId="8" applyNumberFormat="1" applyFont="1" applyFill="1" applyBorder="1" applyAlignment="1">
      <alignment vertical="center"/>
    </xf>
    <xf numFmtId="166" fontId="5" fillId="8" borderId="30" xfId="8" applyNumberFormat="1" applyFont="1" applyFill="1" applyBorder="1" applyAlignment="1" applyProtection="1">
      <alignment vertical="center"/>
      <protection locked="0"/>
    </xf>
    <xf numFmtId="0" fontId="5" fillId="3" borderId="31" xfId="8" applyFont="1" applyFill="1" applyBorder="1" applyAlignment="1" applyProtection="1">
      <alignment vertical="center"/>
      <protection hidden="1"/>
    </xf>
    <xf numFmtId="166" fontId="5" fillId="8" borderId="8" xfId="8" applyNumberFormat="1" applyFont="1" applyFill="1" applyBorder="1" applyAlignment="1" applyProtection="1">
      <alignment vertical="center"/>
      <protection locked="0"/>
    </xf>
    <xf numFmtId="167" fontId="5" fillId="8" borderId="20" xfId="8" applyNumberFormat="1" applyFont="1" applyFill="1" applyBorder="1" applyAlignment="1" applyProtection="1">
      <alignment vertical="center"/>
      <protection locked="0"/>
    </xf>
    <xf numFmtId="166" fontId="5" fillId="8" borderId="20" xfId="8" applyNumberFormat="1" applyFont="1" applyFill="1" applyBorder="1" applyAlignment="1" applyProtection="1">
      <alignment vertical="center"/>
      <protection locked="0"/>
    </xf>
    <xf numFmtId="166" fontId="5" fillId="10" borderId="20" xfId="8" applyNumberFormat="1" applyFont="1" applyFill="1" applyBorder="1" applyAlignment="1">
      <alignment vertical="center"/>
    </xf>
    <xf numFmtId="166" fontId="5" fillId="8" borderId="32" xfId="8" applyNumberFormat="1" applyFont="1" applyFill="1" applyBorder="1" applyAlignment="1" applyProtection="1">
      <alignment vertical="center"/>
      <protection locked="0"/>
    </xf>
    <xf numFmtId="0" fontId="5" fillId="0" borderId="31" xfId="8" applyFont="1" applyBorder="1" applyAlignment="1" applyProtection="1">
      <alignment vertical="center"/>
      <protection hidden="1"/>
    </xf>
    <xf numFmtId="0" fontId="18" fillId="8" borderId="31" xfId="8" applyFont="1" applyFill="1" applyBorder="1" applyAlignment="1" applyProtection="1">
      <alignment vertical="center"/>
      <protection locked="0"/>
    </xf>
    <xf numFmtId="0" fontId="20" fillId="0" borderId="4" xfId="8" applyFont="1" applyBorder="1" applyProtection="1">
      <protection hidden="1"/>
    </xf>
    <xf numFmtId="0" fontId="18" fillId="8" borderId="33" xfId="8" applyFont="1" applyFill="1" applyBorder="1" applyAlignment="1" applyProtection="1">
      <alignment vertical="center"/>
      <protection locked="0"/>
    </xf>
    <xf numFmtId="166" fontId="5" fillId="8" borderId="34" xfId="8" applyNumberFormat="1" applyFont="1" applyFill="1" applyBorder="1" applyAlignment="1" applyProtection="1">
      <alignment vertical="center"/>
      <protection locked="0"/>
    </xf>
    <xf numFmtId="167" fontId="5" fillId="8" borderId="35" xfId="8" applyNumberFormat="1" applyFont="1" applyFill="1" applyBorder="1" applyAlignment="1" applyProtection="1">
      <alignment vertical="center"/>
      <protection locked="0"/>
    </xf>
    <xf numFmtId="166" fontId="5" fillId="8" borderId="35" xfId="8" applyNumberFormat="1" applyFont="1" applyFill="1" applyBorder="1" applyAlignment="1" applyProtection="1">
      <alignment vertical="center"/>
      <protection locked="0"/>
    </xf>
    <xf numFmtId="166" fontId="5" fillId="10" borderId="35" xfId="8" applyNumberFormat="1" applyFont="1" applyFill="1" applyBorder="1" applyAlignment="1">
      <alignment vertical="center"/>
    </xf>
    <xf numFmtId="166" fontId="5" fillId="8" borderId="36" xfId="8" applyNumberFormat="1" applyFont="1" applyFill="1" applyBorder="1" applyAlignment="1" applyProtection="1">
      <alignment vertical="center"/>
      <protection locked="0"/>
    </xf>
    <xf numFmtId="0" fontId="7" fillId="0" borderId="0" xfId="8" quotePrefix="1" applyFont="1" applyAlignment="1" applyProtection="1">
      <alignment horizontal="right"/>
      <protection hidden="1"/>
    </xf>
    <xf numFmtId="168" fontId="5" fillId="0" borderId="0" xfId="8" applyNumberFormat="1" applyFont="1" applyAlignment="1" applyProtection="1">
      <alignment vertical="center"/>
      <protection locked="0" hidden="1"/>
    </xf>
    <xf numFmtId="166" fontId="5" fillId="0" borderId="0" xfId="8" applyNumberFormat="1" applyFont="1" applyAlignment="1" applyProtection="1">
      <alignment vertical="center"/>
      <protection locked="0" hidden="1"/>
    </xf>
    <xf numFmtId="0" fontId="18" fillId="0" borderId="0" xfId="8" applyFont="1" applyAlignment="1" applyProtection="1">
      <alignment vertical="center"/>
      <protection locked="0" hidden="1"/>
    </xf>
    <xf numFmtId="167" fontId="5" fillId="0" borderId="0" xfId="8" applyNumberFormat="1" applyFont="1" applyAlignment="1" applyProtection="1">
      <alignment vertical="center"/>
      <protection locked="0" hidden="1"/>
    </xf>
    <xf numFmtId="166" fontId="5" fillId="0" borderId="0" xfId="8" applyNumberFormat="1" applyFont="1" applyAlignment="1" applyProtection="1">
      <alignment vertical="center"/>
      <protection hidden="1"/>
    </xf>
    <xf numFmtId="0" fontId="29" fillId="9" borderId="21" xfId="8" applyFont="1" applyFill="1" applyBorder="1" applyProtection="1">
      <protection hidden="1"/>
    </xf>
    <xf numFmtId="0" fontId="7" fillId="9" borderId="7" xfId="8" applyFont="1" applyFill="1" applyBorder="1" applyProtection="1">
      <protection hidden="1"/>
    </xf>
    <xf numFmtId="0" fontId="18" fillId="9" borderId="7" xfId="8" applyFont="1" applyFill="1" applyBorder="1" applyAlignment="1" applyProtection="1">
      <alignment vertical="center"/>
      <protection locked="0" hidden="1"/>
    </xf>
    <xf numFmtId="166" fontId="5" fillId="9" borderId="7" xfId="8" applyNumberFormat="1" applyFont="1" applyFill="1" applyBorder="1" applyAlignment="1" applyProtection="1">
      <alignment vertical="center"/>
      <protection locked="0" hidden="1"/>
    </xf>
    <xf numFmtId="167" fontId="5" fillId="9" borderId="7" xfId="8" applyNumberFormat="1" applyFont="1" applyFill="1" applyBorder="1" applyAlignment="1" applyProtection="1">
      <alignment vertical="center"/>
      <protection locked="0" hidden="1"/>
    </xf>
    <xf numFmtId="166" fontId="5" fillId="9" borderId="7" xfId="8" applyNumberFormat="1" applyFont="1" applyFill="1" applyBorder="1" applyAlignment="1" applyProtection="1">
      <alignment vertical="center"/>
      <protection hidden="1"/>
    </xf>
    <xf numFmtId="168" fontId="5" fillId="9" borderId="7" xfId="8" applyNumberFormat="1" applyFont="1" applyFill="1" applyBorder="1" applyAlignment="1" applyProtection="1">
      <alignment vertical="center"/>
      <protection locked="0" hidden="1"/>
    </xf>
    <xf numFmtId="0" fontId="7" fillId="9" borderId="22" xfId="8" applyFont="1" applyFill="1" applyBorder="1" applyAlignment="1" applyProtection="1">
      <alignment horizontal="left" wrapText="1"/>
      <protection hidden="1"/>
    </xf>
    <xf numFmtId="0" fontId="18" fillId="6" borderId="0" xfId="8" applyFont="1" applyFill="1" applyAlignment="1" applyProtection="1">
      <alignment vertical="center"/>
      <protection locked="0" hidden="1"/>
    </xf>
    <xf numFmtId="166" fontId="5" fillId="6" borderId="0" xfId="8" applyNumberFormat="1" applyFont="1" applyFill="1" applyAlignment="1" applyProtection="1">
      <alignment vertical="center"/>
      <protection locked="0" hidden="1"/>
    </xf>
    <xf numFmtId="167" fontId="5" fillId="6" borderId="0" xfId="8" applyNumberFormat="1" applyFont="1" applyFill="1" applyAlignment="1" applyProtection="1">
      <alignment vertical="center"/>
      <protection locked="0" hidden="1"/>
    </xf>
    <xf numFmtId="166" fontId="5" fillId="6" borderId="0" xfId="8" applyNumberFormat="1" applyFont="1" applyFill="1" applyAlignment="1" applyProtection="1">
      <alignment vertical="center"/>
      <protection hidden="1"/>
    </xf>
    <xf numFmtId="168" fontId="5" fillId="6" borderId="0" xfId="8" applyNumberFormat="1" applyFont="1" applyFill="1" applyAlignment="1" applyProtection="1">
      <alignment vertical="center"/>
      <protection locked="0" hidden="1"/>
    </xf>
    <xf numFmtId="0" fontId="20" fillId="0" borderId="9" xfId="8" applyFont="1" applyBorder="1" applyProtection="1">
      <protection hidden="1"/>
    </xf>
    <xf numFmtId="0" fontId="7" fillId="0" borderId="10" xfId="8" applyFont="1" applyBorder="1" applyProtection="1">
      <protection hidden="1"/>
    </xf>
    <xf numFmtId="0" fontId="18" fillId="0" borderId="10" xfId="8" applyFont="1" applyBorder="1" applyAlignment="1" applyProtection="1">
      <alignment vertical="center"/>
      <protection locked="0" hidden="1"/>
    </xf>
    <xf numFmtId="166" fontId="5" fillId="0" borderId="10" xfId="8" applyNumberFormat="1" applyFont="1" applyBorder="1" applyAlignment="1" applyProtection="1">
      <alignment vertical="center"/>
      <protection locked="0" hidden="1"/>
    </xf>
    <xf numFmtId="167" fontId="5" fillId="0" borderId="10" xfId="8" applyNumberFormat="1" applyFont="1" applyBorder="1" applyAlignment="1" applyProtection="1">
      <alignment vertical="center"/>
      <protection locked="0" hidden="1"/>
    </xf>
    <xf numFmtId="166" fontId="5" fillId="0" borderId="10" xfId="8" applyNumberFormat="1" applyFont="1" applyBorder="1" applyAlignment="1" applyProtection="1">
      <alignment vertical="center"/>
      <protection hidden="1"/>
    </xf>
    <xf numFmtId="168" fontId="5" fillId="0" borderId="10" xfId="8" applyNumberFormat="1" applyFont="1" applyBorder="1" applyAlignment="1" applyProtection="1">
      <alignment vertical="center"/>
      <protection locked="0" hidden="1"/>
    </xf>
    <xf numFmtId="0" fontId="7" fillId="0" borderId="11" xfId="8" applyFont="1" applyBorder="1" applyAlignment="1" applyProtection="1">
      <alignment horizontal="left" wrapText="1"/>
      <protection hidden="1"/>
    </xf>
    <xf numFmtId="0" fontId="5" fillId="0" borderId="0" xfId="8" applyFont="1" applyAlignment="1" applyProtection="1">
      <alignment horizontal="center"/>
      <protection hidden="1"/>
    </xf>
    <xf numFmtId="0" fontId="14" fillId="0" borderId="0" xfId="8" applyFont="1" applyProtection="1">
      <protection hidden="1"/>
    </xf>
    <xf numFmtId="49" fontId="7" fillId="0" borderId="0" xfId="8" applyNumberFormat="1" applyFont="1" applyProtection="1">
      <protection hidden="1"/>
    </xf>
    <xf numFmtId="0" fontId="36" fillId="4" borderId="2" xfId="8" applyFont="1" applyFill="1" applyBorder="1" applyAlignment="1" applyProtection="1">
      <alignment horizontal="centerContinuous"/>
      <protection hidden="1"/>
    </xf>
    <xf numFmtId="0" fontId="29" fillId="0" borderId="0" xfId="8" quotePrefix="1" applyFont="1"/>
    <xf numFmtId="0" fontId="34" fillId="11" borderId="9" xfId="8" applyFont="1" applyFill="1" applyBorder="1" applyAlignment="1" applyProtection="1">
      <alignment horizontal="centerContinuous" vertical="center" wrapText="1"/>
      <protection hidden="1"/>
    </xf>
    <xf numFmtId="0" fontId="34" fillId="11" borderId="10" xfId="8" applyFont="1" applyFill="1" applyBorder="1" applyAlignment="1" applyProtection="1">
      <alignment horizontal="centerContinuous" vertical="center" wrapText="1"/>
      <protection hidden="1"/>
    </xf>
    <xf numFmtId="0" fontId="34" fillId="11" borderId="10" xfId="8" applyFont="1" applyFill="1" applyBorder="1" applyAlignment="1" applyProtection="1">
      <alignment horizontal="centerContinuous" vertical="center"/>
      <protection hidden="1"/>
    </xf>
    <xf numFmtId="0" fontId="34" fillId="11" borderId="11" xfId="8" applyFont="1" applyFill="1" applyBorder="1" applyAlignment="1" applyProtection="1">
      <alignment horizontal="centerContinuous" vertical="center" wrapText="1"/>
      <protection hidden="1"/>
    </xf>
    <xf numFmtId="0" fontId="8" fillId="6" borderId="1" xfId="8" applyFont="1" applyFill="1" applyBorder="1" applyAlignment="1" applyProtection="1">
      <alignment vertical="center"/>
      <protection hidden="1"/>
    </xf>
    <xf numFmtId="0" fontId="8" fillId="6" borderId="0" xfId="8" applyFont="1" applyFill="1" applyAlignment="1" applyProtection="1">
      <alignment horizontal="center" vertical="center" wrapText="1"/>
      <protection hidden="1"/>
    </xf>
    <xf numFmtId="0" fontId="8" fillId="6" borderId="5" xfId="8" applyFont="1" applyFill="1" applyBorder="1" applyAlignment="1" applyProtection="1">
      <alignment horizontal="center" vertical="center" wrapText="1"/>
      <protection hidden="1"/>
    </xf>
    <xf numFmtId="0" fontId="5" fillId="6" borderId="38" xfId="8" applyFont="1" applyFill="1" applyBorder="1" applyAlignment="1" applyProtection="1">
      <alignment vertical="center"/>
      <protection hidden="1"/>
    </xf>
    <xf numFmtId="166" fontId="5" fillId="10" borderId="30" xfId="8" applyNumberFormat="1" applyFont="1" applyFill="1" applyBorder="1" applyAlignment="1">
      <alignment vertical="center"/>
    </xf>
    <xf numFmtId="166" fontId="5" fillId="10" borderId="32" xfId="8" applyNumberFormat="1" applyFont="1" applyFill="1" applyBorder="1" applyAlignment="1">
      <alignment vertical="center"/>
    </xf>
    <xf numFmtId="0" fontId="18" fillId="3" borderId="31" xfId="8" applyFont="1" applyFill="1" applyBorder="1" applyAlignment="1" applyProtection="1">
      <alignment vertical="center"/>
      <protection hidden="1"/>
    </xf>
    <xf numFmtId="0" fontId="18" fillId="0" borderId="31" xfId="8" applyFont="1" applyBorder="1" applyAlignment="1" applyProtection="1">
      <alignment vertical="center"/>
      <protection hidden="1"/>
    </xf>
    <xf numFmtId="0" fontId="18" fillId="3" borderId="39" xfId="8" applyFont="1" applyFill="1" applyBorder="1" applyAlignment="1" applyProtection="1">
      <alignment vertical="center"/>
      <protection hidden="1"/>
    </xf>
    <xf numFmtId="166" fontId="5" fillId="8" borderId="16" xfId="8" applyNumberFormat="1" applyFont="1" applyFill="1" applyBorder="1" applyAlignment="1" applyProtection="1">
      <alignment vertical="center"/>
      <protection locked="0"/>
    </xf>
    <xf numFmtId="167" fontId="5" fillId="8" borderId="37" xfId="8" applyNumberFormat="1" applyFont="1" applyFill="1" applyBorder="1" applyAlignment="1" applyProtection="1">
      <alignment vertical="center"/>
      <protection locked="0"/>
    </xf>
    <xf numFmtId="166" fontId="5" fillId="8" borderId="37" xfId="8" applyNumberFormat="1" applyFont="1" applyFill="1" applyBorder="1" applyAlignment="1" applyProtection="1">
      <alignment vertical="center"/>
      <protection locked="0"/>
    </xf>
    <xf numFmtId="166" fontId="5" fillId="10" borderId="40" xfId="8" applyNumberFormat="1" applyFont="1" applyFill="1" applyBorder="1" applyAlignment="1">
      <alignment vertical="center"/>
    </xf>
    <xf numFmtId="0" fontId="18" fillId="0" borderId="39" xfId="8" applyFont="1" applyBorder="1" applyAlignment="1" applyProtection="1">
      <alignment vertical="center"/>
      <protection hidden="1"/>
    </xf>
    <xf numFmtId="0" fontId="18" fillId="3" borderId="33" xfId="8" applyFont="1" applyFill="1" applyBorder="1" applyAlignment="1" applyProtection="1">
      <alignment vertical="center"/>
      <protection hidden="1"/>
    </xf>
    <xf numFmtId="166" fontId="5" fillId="10" borderId="36" xfId="8" applyNumberFormat="1" applyFont="1" applyFill="1" applyBorder="1" applyAlignment="1">
      <alignment vertical="center"/>
    </xf>
    <xf numFmtId="0" fontId="34" fillId="4" borderId="1" xfId="0" applyFont="1" applyFill="1" applyBorder="1" applyAlignment="1" applyProtection="1">
      <alignment horizontal="centerContinuous"/>
      <protection hidden="1"/>
    </xf>
    <xf numFmtId="0" fontId="34" fillId="4" borderId="2" xfId="0" applyFont="1" applyFill="1" applyBorder="1" applyAlignment="1" applyProtection="1">
      <alignment horizontal="centerContinuous"/>
      <protection hidden="1"/>
    </xf>
    <xf numFmtId="0" fontId="34" fillId="4" borderId="3" xfId="0" applyFont="1" applyFill="1" applyBorder="1" applyAlignment="1" applyProtection="1">
      <alignment horizontal="centerContinuous"/>
      <protection hidden="1"/>
    </xf>
    <xf numFmtId="0" fontId="34" fillId="4" borderId="4" xfId="0" applyFont="1" applyFill="1" applyBorder="1" applyAlignment="1" applyProtection="1">
      <alignment horizontal="centerContinuous"/>
      <protection hidden="1"/>
    </xf>
    <xf numFmtId="0" fontId="34" fillId="4" borderId="0" xfId="0" applyFont="1" applyFill="1" applyAlignment="1" applyProtection="1">
      <alignment horizontal="centerContinuous"/>
      <protection hidden="1"/>
    </xf>
    <xf numFmtId="0" fontId="34" fillId="4" borderId="5" xfId="0" applyFont="1" applyFill="1" applyBorder="1" applyAlignment="1" applyProtection="1">
      <alignment horizontal="centerContinuous"/>
      <protection hidden="1"/>
    </xf>
    <xf numFmtId="0" fontId="0" fillId="0" borderId="4" xfId="0" applyBorder="1"/>
    <xf numFmtId="0" fontId="22" fillId="6" borderId="4" xfId="0" applyFont="1" applyFill="1" applyBorder="1"/>
    <xf numFmtId="0" fontId="0" fillId="6" borderId="0" xfId="0" applyFill="1"/>
    <xf numFmtId="0" fontId="0" fillId="6" borderId="5" xfId="0" applyFill="1" applyBorder="1"/>
    <xf numFmtId="0" fontId="5" fillId="6" borderId="5" xfId="0" applyFont="1" applyFill="1" applyBorder="1" applyAlignment="1">
      <alignment vertical="center" wrapText="1"/>
    </xf>
    <xf numFmtId="0" fontId="8" fillId="6" borderId="4" xfId="0" applyFont="1" applyFill="1" applyBorder="1" applyAlignment="1">
      <alignment vertical="center"/>
    </xf>
    <xf numFmtId="0" fontId="7" fillId="6" borderId="41" xfId="8" applyFont="1" applyFill="1" applyBorder="1" applyAlignment="1">
      <alignment vertical="center"/>
    </xf>
    <xf numFmtId="49" fontId="28" fillId="6" borderId="42" xfId="8" applyNumberFormat="1" applyFont="1" applyFill="1" applyBorder="1" applyAlignment="1">
      <alignment horizontal="center" vertical="center" wrapText="1"/>
    </xf>
    <xf numFmtId="0" fontId="28" fillId="6" borderId="42" xfId="8" applyFont="1" applyFill="1" applyBorder="1" applyAlignment="1">
      <alignment horizontal="center" vertical="center" wrapText="1"/>
    </xf>
    <xf numFmtId="0" fontId="28" fillId="6" borderId="43" xfId="8" applyFont="1" applyFill="1" applyBorder="1" applyAlignment="1">
      <alignment horizontal="center" vertical="center" wrapText="1"/>
    </xf>
    <xf numFmtId="49" fontId="37" fillId="6" borderId="31" xfId="8" applyNumberFormat="1" applyFont="1" applyFill="1" applyBorder="1" applyAlignment="1">
      <alignment vertical="center"/>
    </xf>
    <xf numFmtId="49" fontId="37" fillId="6" borderId="20" xfId="8" applyNumberFormat="1" applyFont="1" applyFill="1" applyBorder="1" applyAlignment="1">
      <alignment vertical="center"/>
    </xf>
    <xf numFmtId="0" fontId="7" fillId="6" borderId="20" xfId="8" applyFont="1" applyFill="1" applyBorder="1" applyAlignment="1">
      <alignment vertical="center"/>
    </xf>
    <xf numFmtId="0" fontId="28" fillId="6" borderId="20" xfId="8" applyFont="1" applyFill="1" applyBorder="1" applyAlignment="1">
      <alignment vertical="center"/>
    </xf>
    <xf numFmtId="0" fontId="28" fillId="6" borderId="20" xfId="8" applyFont="1" applyFill="1" applyBorder="1" applyAlignment="1">
      <alignment horizontal="center" vertical="center"/>
    </xf>
    <xf numFmtId="0" fontId="28" fillId="6" borderId="32" xfId="8" applyFont="1" applyFill="1" applyBorder="1" applyAlignment="1">
      <alignment horizontal="center" vertical="center"/>
    </xf>
    <xf numFmtId="49" fontId="10" fillId="8" borderId="20" xfId="8" applyNumberFormat="1" applyFont="1" applyFill="1" applyBorder="1" applyAlignment="1">
      <alignment vertical="center" wrapText="1"/>
    </xf>
    <xf numFmtId="0" fontId="10" fillId="8" borderId="20" xfId="8" applyFont="1" applyFill="1" applyBorder="1" applyAlignment="1">
      <alignment horizontal="center" vertical="center"/>
    </xf>
    <xf numFmtId="0" fontId="10" fillId="8" borderId="20" xfId="8" applyFont="1" applyFill="1" applyBorder="1" applyAlignment="1">
      <alignment horizontal="left" vertical="center" wrapText="1"/>
    </xf>
    <xf numFmtId="166" fontId="10" fillId="8" borderId="20" xfId="9" applyNumberFormat="1" applyFont="1" applyFill="1" applyBorder="1" applyAlignment="1" applyProtection="1">
      <alignment vertical="center"/>
    </xf>
    <xf numFmtId="49" fontId="7" fillId="8" borderId="32" xfId="8" applyNumberFormat="1" applyFont="1" applyFill="1" applyBorder="1" applyAlignment="1">
      <alignment vertical="center" wrapText="1"/>
    </xf>
    <xf numFmtId="0" fontId="8" fillId="0" borderId="0" xfId="0" applyFont="1" applyAlignment="1">
      <alignment horizontal="right"/>
    </xf>
    <xf numFmtId="0" fontId="5" fillId="0" borderId="0" xfId="0" applyFont="1" applyAlignment="1">
      <alignment horizontal="right"/>
    </xf>
    <xf numFmtId="49" fontId="7" fillId="2" borderId="31" xfId="8" applyNumberFormat="1" applyFont="1" applyFill="1" applyBorder="1" applyAlignment="1">
      <alignment horizontal="right" vertical="center"/>
    </xf>
    <xf numFmtId="0" fontId="7" fillId="8" borderId="20" xfId="8" applyFont="1" applyFill="1" applyBorder="1" applyAlignment="1" applyProtection="1">
      <alignment vertical="center"/>
      <protection locked="0"/>
    </xf>
    <xf numFmtId="0" fontId="7" fillId="8" borderId="20" xfId="8" applyFont="1" applyFill="1" applyBorder="1" applyAlignment="1" applyProtection="1">
      <alignment horizontal="center" vertical="center"/>
      <protection locked="0"/>
    </xf>
    <xf numFmtId="166" fontId="7" fillId="8" borderId="20" xfId="9" applyNumberFormat="1" applyFont="1" applyFill="1" applyBorder="1" applyAlignment="1" applyProtection="1">
      <alignment vertical="center"/>
      <protection locked="0"/>
    </xf>
    <xf numFmtId="0" fontId="7" fillId="8" borderId="32" xfId="8" applyFont="1" applyFill="1" applyBorder="1" applyAlignment="1" applyProtection="1">
      <alignment vertical="center"/>
      <protection locked="0"/>
    </xf>
    <xf numFmtId="0" fontId="26" fillId="0" borderId="0" xfId="8" applyFont="1" applyAlignment="1">
      <alignment horizontal="center"/>
    </xf>
    <xf numFmtId="49" fontId="7" fillId="2" borderId="33" xfId="8" applyNumberFormat="1" applyFont="1" applyFill="1" applyBorder="1" applyAlignment="1">
      <alignment horizontal="right" vertical="center"/>
    </xf>
    <xf numFmtId="0" fontId="7" fillId="8" borderId="35" xfId="8" applyFont="1" applyFill="1" applyBorder="1" applyAlignment="1" applyProtection="1">
      <alignment vertical="center"/>
      <protection locked="0"/>
    </xf>
    <xf numFmtId="0" fontId="7" fillId="8" borderId="35" xfId="8" applyFont="1" applyFill="1" applyBorder="1" applyAlignment="1" applyProtection="1">
      <alignment horizontal="center" vertical="center"/>
      <protection locked="0"/>
    </xf>
    <xf numFmtId="166" fontId="7" fillId="8" borderId="35" xfId="9" applyNumberFormat="1" applyFont="1" applyFill="1" applyBorder="1" applyAlignment="1" applyProtection="1">
      <alignment vertical="center"/>
      <protection locked="0"/>
    </xf>
    <xf numFmtId="0" fontId="7" fillId="8" borderId="36" xfId="8" applyFont="1" applyFill="1" applyBorder="1" applyAlignment="1" applyProtection="1">
      <alignment vertical="center"/>
      <protection locked="0"/>
    </xf>
    <xf numFmtId="0" fontId="0" fillId="0" borderId="9" xfId="0" applyBorder="1"/>
    <xf numFmtId="0" fontId="0" fillId="0" borderId="10" xfId="0" applyBorder="1"/>
    <xf numFmtId="0" fontId="0" fillId="0" borderId="11" xfId="0" applyBorder="1"/>
    <xf numFmtId="0" fontId="13" fillId="4" borderId="4" xfId="8" applyFont="1" applyFill="1" applyBorder="1" applyAlignment="1" applyProtection="1">
      <alignment horizontal="centerContinuous"/>
      <protection hidden="1"/>
    </xf>
    <xf numFmtId="0" fontId="7" fillId="6" borderId="5" xfId="8" applyFont="1" applyFill="1" applyBorder="1" applyAlignment="1" applyProtection="1">
      <alignment horizontal="left" vertical="top" wrapText="1"/>
      <protection hidden="1"/>
    </xf>
    <xf numFmtId="0" fontId="8" fillId="6" borderId="4" xfId="8" applyFont="1" applyFill="1" applyBorder="1" applyAlignment="1" applyProtection="1">
      <alignment vertical="top"/>
      <protection hidden="1"/>
    </xf>
    <xf numFmtId="0" fontId="8" fillId="6" borderId="0" xfId="8" applyFont="1" applyFill="1" applyAlignment="1" applyProtection="1">
      <alignment vertical="top"/>
      <protection hidden="1"/>
    </xf>
    <xf numFmtId="0" fontId="8" fillId="6" borderId="5" xfId="8" applyFont="1" applyFill="1" applyBorder="1" applyAlignment="1" applyProtection="1">
      <alignment vertical="top"/>
      <protection hidden="1"/>
    </xf>
    <xf numFmtId="0" fontId="0" fillId="0" borderId="0" xfId="0" applyAlignment="1" applyProtection="1">
      <alignment horizontal="left" vertical="top" wrapText="1"/>
      <protection hidden="1"/>
    </xf>
    <xf numFmtId="169" fontId="7" fillId="8" borderId="44" xfId="1" applyNumberFormat="1" applyFont="1" applyFill="1" applyBorder="1" applyAlignment="1" applyProtection="1">
      <alignment horizontal="center" vertical="center"/>
      <protection locked="0"/>
    </xf>
    <xf numFmtId="0" fontId="0" fillId="6" borderId="0" xfId="0" applyFill="1" applyAlignment="1" applyProtection="1">
      <alignment vertical="top"/>
      <protection hidden="1"/>
    </xf>
    <xf numFmtId="0" fontId="0" fillId="6" borderId="5" xfId="0" applyFill="1" applyBorder="1" applyProtection="1">
      <protection hidden="1"/>
    </xf>
    <xf numFmtId="0" fontId="5" fillId="0" borderId="0" xfId="8" applyFont="1" applyAlignment="1">
      <alignment horizontal="center"/>
    </xf>
    <xf numFmtId="0" fontId="8" fillId="6" borderId="4" xfId="0" applyFont="1" applyFill="1" applyBorder="1" applyAlignment="1" applyProtection="1">
      <alignment vertical="center"/>
      <protection hidden="1"/>
    </xf>
    <xf numFmtId="0" fontId="8" fillId="6" borderId="0" xfId="0" applyFont="1" applyFill="1" applyProtection="1">
      <protection hidden="1"/>
    </xf>
    <xf numFmtId="0" fontId="7" fillId="0" borderId="5" xfId="8" quotePrefix="1" applyFont="1" applyBorder="1" applyAlignment="1" applyProtection="1">
      <alignment horizontal="center" wrapText="1"/>
      <protection hidden="1"/>
    </xf>
    <xf numFmtId="0" fontId="5" fillId="0" borderId="4" xfId="0" applyFont="1" applyBorder="1" applyProtection="1">
      <protection hidden="1"/>
    </xf>
    <xf numFmtId="0" fontId="28" fillId="6" borderId="26" xfId="8" applyFont="1" applyFill="1" applyBorder="1" applyAlignment="1" applyProtection="1">
      <alignment wrapText="1"/>
      <protection hidden="1"/>
    </xf>
    <xf numFmtId="0" fontId="28" fillId="6" borderId="2" xfId="8" applyFont="1" applyFill="1" applyBorder="1" applyAlignment="1" applyProtection="1">
      <alignment horizontal="center" wrapText="1"/>
      <protection hidden="1"/>
    </xf>
    <xf numFmtId="0" fontId="28" fillId="6" borderId="3" xfId="8" applyFont="1" applyFill="1" applyBorder="1" applyAlignment="1" applyProtection="1">
      <alignment horizontal="center" wrapText="1"/>
      <protection hidden="1"/>
    </xf>
    <xf numFmtId="0" fontId="7" fillId="0" borderId="5" xfId="6" applyFont="1" applyBorder="1" applyAlignment="1" applyProtection="1">
      <alignment horizontal="center" wrapText="1"/>
      <protection hidden="1"/>
    </xf>
    <xf numFmtId="0" fontId="8" fillId="6" borderId="27" xfId="8" applyFont="1" applyFill="1" applyBorder="1" applyAlignment="1" applyProtection="1">
      <alignment horizontal="left" wrapText="1"/>
      <protection hidden="1"/>
    </xf>
    <xf numFmtId="0" fontId="28" fillId="6" borderId="18" xfId="8" quotePrefix="1" applyFont="1" applyFill="1" applyBorder="1" applyAlignment="1" applyProtection="1">
      <alignment horizontal="center" wrapText="1"/>
      <protection hidden="1"/>
    </xf>
    <xf numFmtId="0" fontId="28" fillId="6" borderId="28" xfId="8" quotePrefix="1" applyFont="1" applyFill="1" applyBorder="1" applyAlignment="1" applyProtection="1">
      <alignment horizontal="center" wrapText="1"/>
      <protection hidden="1"/>
    </xf>
    <xf numFmtId="49" fontId="7" fillId="0" borderId="4" xfId="8" applyNumberFormat="1" applyFont="1" applyBorder="1" applyAlignment="1" applyProtection="1">
      <alignment vertical="top"/>
      <protection hidden="1"/>
    </xf>
    <xf numFmtId="0" fontId="5" fillId="0" borderId="31" xfId="8" applyFont="1" applyBorder="1" applyAlignment="1" applyProtection="1">
      <alignment horizontal="left" vertical="top"/>
      <protection hidden="1"/>
    </xf>
    <xf numFmtId="165" fontId="7" fillId="8" borderId="20" xfId="8" applyNumberFormat="1" applyFont="1" applyFill="1" applyBorder="1" applyProtection="1">
      <protection locked="0"/>
    </xf>
    <xf numFmtId="167" fontId="7" fillId="8" borderId="20" xfId="8" applyNumberFormat="1" applyFont="1" applyFill="1" applyBorder="1" applyProtection="1">
      <protection locked="0"/>
    </xf>
    <xf numFmtId="167" fontId="7" fillId="8" borderId="32" xfId="8" applyNumberFormat="1" applyFont="1" applyFill="1" applyBorder="1" applyProtection="1">
      <protection locked="0"/>
    </xf>
    <xf numFmtId="0" fontId="7" fillId="0" borderId="5" xfId="8" applyFont="1" applyBorder="1" applyProtection="1">
      <protection hidden="1"/>
    </xf>
    <xf numFmtId="0" fontId="5" fillId="3" borderId="31" xfId="8" applyFont="1" applyFill="1" applyBorder="1" applyAlignment="1" applyProtection="1">
      <alignment horizontal="left" vertical="top"/>
      <protection hidden="1"/>
    </xf>
    <xf numFmtId="0" fontId="5" fillId="3" borderId="39" xfId="8" applyFont="1" applyFill="1" applyBorder="1" applyAlignment="1" applyProtection="1">
      <alignment horizontal="left" vertical="top"/>
      <protection hidden="1"/>
    </xf>
    <xf numFmtId="165" fontId="7" fillId="8" borderId="37" xfId="8" applyNumberFormat="1" applyFont="1" applyFill="1" applyBorder="1" applyProtection="1">
      <protection locked="0"/>
    </xf>
    <xf numFmtId="167" fontId="7" fillId="8" borderId="37" xfId="8" applyNumberFormat="1" applyFont="1" applyFill="1" applyBorder="1" applyProtection="1">
      <protection locked="0"/>
    </xf>
    <xf numFmtId="167" fontId="7" fillId="8" borderId="40" xfId="8" applyNumberFormat="1" applyFont="1" applyFill="1" applyBorder="1" applyProtection="1">
      <protection locked="0"/>
    </xf>
    <xf numFmtId="0" fontId="5" fillId="0" borderId="39" xfId="8" applyFont="1" applyBorder="1" applyAlignment="1" applyProtection="1">
      <alignment horizontal="left" vertical="top"/>
      <protection hidden="1"/>
    </xf>
    <xf numFmtId="0" fontId="5" fillId="3" borderId="33" xfId="8" applyFont="1" applyFill="1" applyBorder="1" applyAlignment="1" applyProtection="1">
      <alignment horizontal="left" vertical="top"/>
      <protection hidden="1"/>
    </xf>
    <xf numFmtId="165" fontId="7" fillId="8" borderId="35" xfId="8" applyNumberFormat="1" applyFont="1" applyFill="1" applyBorder="1" applyProtection="1">
      <protection locked="0"/>
    </xf>
    <xf numFmtId="167" fontId="7" fillId="8" borderId="35" xfId="8" applyNumberFormat="1" applyFont="1" applyFill="1" applyBorder="1" applyProtection="1">
      <protection locked="0"/>
    </xf>
    <xf numFmtId="167" fontId="7" fillId="8" borderId="36" xfId="8" applyNumberFormat="1" applyFont="1" applyFill="1" applyBorder="1" applyProtection="1">
      <protection locked="0"/>
    </xf>
    <xf numFmtId="0" fontId="0" fillId="0" borderId="9" xfId="0" applyBorder="1" applyProtection="1">
      <protection hidden="1"/>
    </xf>
    <xf numFmtId="0" fontId="8" fillId="0" borderId="10" xfId="8" applyFont="1" applyBorder="1" applyProtection="1">
      <protection hidden="1"/>
    </xf>
    <xf numFmtId="165" fontId="7" fillId="0" borderId="10" xfId="8" applyNumberFormat="1" applyFont="1" applyBorder="1" applyProtection="1">
      <protection hidden="1"/>
    </xf>
    <xf numFmtId="0" fontId="0" fillId="0" borderId="11" xfId="0" applyBorder="1" applyProtection="1">
      <protection hidden="1"/>
    </xf>
    <xf numFmtId="0" fontId="8" fillId="0" borderId="0" xfId="8" applyFont="1" applyProtection="1">
      <protection hidden="1"/>
    </xf>
    <xf numFmtId="165" fontId="7" fillId="0" borderId="0" xfId="8" applyNumberFormat="1" applyFont="1" applyProtection="1">
      <protection hidden="1"/>
    </xf>
    <xf numFmtId="0" fontId="13" fillId="4" borderId="1" xfId="10" applyFont="1" applyFill="1" applyBorder="1" applyAlignment="1" applyProtection="1">
      <alignment horizontal="centerContinuous"/>
      <protection hidden="1"/>
    </xf>
    <xf numFmtId="0" fontId="31" fillId="4" borderId="2" xfId="10" applyFont="1" applyFill="1" applyBorder="1" applyAlignment="1" applyProtection="1">
      <alignment horizontal="centerContinuous"/>
      <protection hidden="1"/>
    </xf>
    <xf numFmtId="0" fontId="31" fillId="4" borderId="3" xfId="10" applyFont="1" applyFill="1" applyBorder="1" applyAlignment="1" applyProtection="1">
      <alignment horizontal="centerContinuous"/>
      <protection hidden="1"/>
    </xf>
    <xf numFmtId="0" fontId="14" fillId="0" borderId="0" xfId="10" applyFont="1"/>
    <xf numFmtId="0" fontId="31" fillId="0" borderId="0" xfId="10" applyFont="1"/>
    <xf numFmtId="0" fontId="13" fillId="4" borderId="4" xfId="10" applyFont="1" applyFill="1" applyBorder="1" applyAlignment="1" applyProtection="1">
      <alignment horizontal="centerContinuous"/>
      <protection hidden="1"/>
    </xf>
    <xf numFmtId="0" fontId="31" fillId="4" borderId="0" xfId="10" applyFont="1" applyFill="1" applyAlignment="1" applyProtection="1">
      <alignment horizontal="centerContinuous"/>
      <protection hidden="1"/>
    </xf>
    <xf numFmtId="0" fontId="31" fillId="4" borderId="5" xfId="10" applyFont="1" applyFill="1" applyBorder="1" applyAlignment="1" applyProtection="1">
      <alignment horizontal="centerContinuous"/>
      <protection hidden="1"/>
    </xf>
    <xf numFmtId="0" fontId="9" fillId="0" borderId="0" xfId="10" applyFont="1"/>
    <xf numFmtId="0" fontId="13" fillId="4" borderId="4" xfId="10" applyFont="1" applyFill="1" applyBorder="1" applyAlignment="1" applyProtection="1">
      <alignment horizontal="centerContinuous" vertical="center"/>
      <protection hidden="1"/>
    </xf>
    <xf numFmtId="49" fontId="7" fillId="0" borderId="4" xfId="10" applyNumberFormat="1" applyFont="1" applyBorder="1" applyProtection="1">
      <protection hidden="1"/>
    </xf>
    <xf numFmtId="0" fontId="7" fillId="0" borderId="0" xfId="10" applyFont="1" applyProtection="1">
      <protection hidden="1"/>
    </xf>
    <xf numFmtId="0" fontId="7" fillId="0" borderId="0" xfId="10" quotePrefix="1" applyFont="1" applyAlignment="1" applyProtection="1">
      <alignment horizontal="center" wrapText="1"/>
      <protection hidden="1"/>
    </xf>
    <xf numFmtId="0" fontId="7" fillId="0" borderId="5" xfId="10" applyFont="1" applyBorder="1" applyProtection="1">
      <protection hidden="1"/>
    </xf>
    <xf numFmtId="0" fontId="7" fillId="0" borderId="0" xfId="10" applyFont="1"/>
    <xf numFmtId="0" fontId="29" fillId="6" borderId="4" xfId="10" applyFont="1" applyFill="1" applyBorder="1" applyAlignment="1" applyProtection="1">
      <alignment vertical="top"/>
      <protection hidden="1"/>
    </xf>
    <xf numFmtId="0" fontId="7" fillId="6" borderId="0" xfId="10" applyFont="1" applyFill="1" applyAlignment="1" applyProtection="1">
      <alignment vertical="top"/>
      <protection hidden="1"/>
    </xf>
    <xf numFmtId="0" fontId="7" fillId="6" borderId="0" xfId="10" applyFont="1" applyFill="1" applyAlignment="1" applyProtection="1">
      <alignment vertical="center"/>
      <protection hidden="1"/>
    </xf>
    <xf numFmtId="0" fontId="7" fillId="6" borderId="5" xfId="10" applyFont="1" applyFill="1" applyBorder="1" applyAlignment="1" applyProtection="1">
      <alignment vertical="center"/>
      <protection hidden="1"/>
    </xf>
    <xf numFmtId="0" fontId="8" fillId="6" borderId="4" xfId="10" applyFont="1" applyFill="1" applyBorder="1" applyAlignment="1" applyProtection="1">
      <alignment vertical="top"/>
      <protection hidden="1"/>
    </xf>
    <xf numFmtId="0" fontId="8" fillId="6" borderId="0" xfId="10" applyFont="1" applyFill="1" applyAlignment="1" applyProtection="1">
      <alignment vertical="top"/>
      <protection hidden="1"/>
    </xf>
    <xf numFmtId="0" fontId="8" fillId="6" borderId="5" xfId="10" applyFont="1" applyFill="1" applyBorder="1" applyAlignment="1" applyProtection="1">
      <alignment vertical="top"/>
      <protection hidden="1"/>
    </xf>
    <xf numFmtId="0" fontId="7" fillId="0" borderId="4" xfId="10" applyFont="1" applyBorder="1" applyProtection="1">
      <protection hidden="1"/>
    </xf>
    <xf numFmtId="0" fontId="20" fillId="0" borderId="0" xfId="10" applyFont="1" applyAlignment="1" applyProtection="1">
      <alignment horizontal="left" vertical="center"/>
      <protection hidden="1"/>
    </xf>
    <xf numFmtId="0" fontId="20" fillId="0" borderId="5" xfId="10" applyFont="1" applyBorder="1" applyAlignment="1" applyProtection="1">
      <alignment horizontal="left" vertical="center"/>
      <protection hidden="1"/>
    </xf>
    <xf numFmtId="0" fontId="32" fillId="11" borderId="1" xfId="10" applyFont="1" applyFill="1" applyBorder="1" applyAlignment="1" applyProtection="1">
      <alignment horizontal="centerContinuous" vertical="center"/>
      <protection hidden="1"/>
    </xf>
    <xf numFmtId="0" fontId="34" fillId="11" borderId="2" xfId="10" applyFont="1" applyFill="1" applyBorder="1" applyAlignment="1" applyProtection="1">
      <alignment horizontal="centerContinuous"/>
      <protection hidden="1"/>
    </xf>
    <xf numFmtId="0" fontId="34" fillId="11" borderId="2" xfId="10" applyFont="1" applyFill="1" applyBorder="1" applyAlignment="1" applyProtection="1">
      <alignment horizontal="centerContinuous" wrapText="1"/>
      <protection hidden="1"/>
    </xf>
    <xf numFmtId="0" fontId="34" fillId="11" borderId="3" xfId="10" applyFont="1" applyFill="1" applyBorder="1" applyAlignment="1" applyProtection="1">
      <alignment horizontal="centerContinuous" wrapText="1"/>
      <protection hidden="1"/>
    </xf>
    <xf numFmtId="0" fontId="9" fillId="0" borderId="0" xfId="10" applyFont="1" applyAlignment="1">
      <alignment vertical="top"/>
    </xf>
    <xf numFmtId="0" fontId="34" fillId="11" borderId="4" xfId="10" applyFont="1" applyFill="1" applyBorder="1" applyAlignment="1" applyProtection="1">
      <alignment horizontal="centerContinuous"/>
      <protection hidden="1"/>
    </xf>
    <xf numFmtId="0" fontId="34" fillId="11" borderId="0" xfId="10" applyFont="1" applyFill="1" applyAlignment="1" applyProtection="1">
      <alignment horizontal="centerContinuous"/>
      <protection hidden="1"/>
    </xf>
    <xf numFmtId="0" fontId="34" fillId="11" borderId="0" xfId="10" applyFont="1" applyFill="1" applyAlignment="1" applyProtection="1">
      <alignment horizontal="centerContinuous" wrapText="1"/>
      <protection hidden="1"/>
    </xf>
    <xf numFmtId="0" fontId="34" fillId="11" borderId="5" xfId="10" applyFont="1" applyFill="1" applyBorder="1" applyAlignment="1" applyProtection="1">
      <alignment horizontal="centerContinuous" wrapText="1"/>
      <protection hidden="1"/>
    </xf>
    <xf numFmtId="0" fontId="8" fillId="6" borderId="26" xfId="10" applyFont="1" applyFill="1" applyBorder="1" applyAlignment="1" applyProtection="1">
      <alignment horizontal="left" vertical="center" wrapText="1"/>
      <protection hidden="1"/>
    </xf>
    <xf numFmtId="0" fontId="28" fillId="6" borderId="2" xfId="10" applyFont="1" applyFill="1" applyBorder="1" applyAlignment="1" applyProtection="1">
      <alignment horizontal="center" vertical="center" wrapText="1"/>
      <protection hidden="1"/>
    </xf>
    <xf numFmtId="0" fontId="8" fillId="6" borderId="2" xfId="10" applyFont="1" applyFill="1" applyBorder="1" applyAlignment="1" applyProtection="1">
      <alignment horizontal="center" vertical="center" wrapText="1"/>
      <protection hidden="1"/>
    </xf>
    <xf numFmtId="0" fontId="28" fillId="6" borderId="3" xfId="10" applyFont="1" applyFill="1" applyBorder="1" applyAlignment="1" applyProtection="1">
      <alignment horizontal="center" vertical="center" wrapText="1"/>
      <protection hidden="1"/>
    </xf>
    <xf numFmtId="0" fontId="28" fillId="6" borderId="27" xfId="10" applyFont="1" applyFill="1" applyBorder="1" applyAlignment="1" applyProtection="1">
      <alignment horizontal="left"/>
      <protection hidden="1"/>
    </xf>
    <xf numFmtId="0" fontId="28" fillId="6" borderId="18" xfId="10" quotePrefix="1" applyFont="1" applyFill="1" applyBorder="1" applyAlignment="1" applyProtection="1">
      <alignment horizontal="center" wrapText="1"/>
      <protection hidden="1"/>
    </xf>
    <xf numFmtId="0" fontId="28" fillId="6" borderId="28" xfId="10" quotePrefix="1" applyFont="1" applyFill="1" applyBorder="1" applyAlignment="1" applyProtection="1">
      <alignment horizontal="center" wrapText="1"/>
      <protection hidden="1"/>
    </xf>
    <xf numFmtId="0" fontId="7" fillId="0" borderId="5" xfId="10" applyFont="1" applyBorder="1" applyAlignment="1" applyProtection="1">
      <alignment wrapText="1"/>
      <protection hidden="1"/>
    </xf>
    <xf numFmtId="0" fontId="5" fillId="0" borderId="31" xfId="10" applyFont="1" applyBorder="1" applyAlignment="1" applyProtection="1">
      <alignment horizontal="left" vertical="top"/>
      <protection hidden="1"/>
    </xf>
    <xf numFmtId="0" fontId="7" fillId="0" borderId="8" xfId="10" applyFont="1" applyBorder="1"/>
    <xf numFmtId="168" fontId="7" fillId="0" borderId="20" xfId="10" applyNumberFormat="1" applyFont="1" applyBorder="1"/>
    <xf numFmtId="0" fontId="7" fillId="8" borderId="24" xfId="10" applyFont="1" applyFill="1" applyBorder="1" applyAlignment="1" applyProtection="1">
      <alignment horizontal="center"/>
      <protection locked="0"/>
    </xf>
    <xf numFmtId="0" fontId="7" fillId="8" borderId="8" xfId="10" applyFont="1" applyFill="1" applyBorder="1" applyAlignment="1" applyProtection="1">
      <alignment horizontal="center"/>
      <protection locked="0"/>
    </xf>
    <xf numFmtId="0" fontId="7" fillId="8" borderId="45" xfId="10" applyFont="1" applyFill="1" applyBorder="1" applyAlignment="1" applyProtection="1">
      <alignment horizontal="center"/>
      <protection locked="0"/>
    </xf>
    <xf numFmtId="0" fontId="5" fillId="3" borderId="31" xfId="10" applyFont="1" applyFill="1" applyBorder="1" applyAlignment="1" applyProtection="1">
      <alignment horizontal="left" vertical="top"/>
      <protection hidden="1"/>
    </xf>
    <xf numFmtId="0" fontId="7" fillId="3" borderId="8" xfId="10" applyFont="1" applyFill="1" applyBorder="1"/>
    <xf numFmtId="168" fontId="7" fillId="3" borderId="20" xfId="10" applyNumberFormat="1" applyFont="1" applyFill="1" applyBorder="1"/>
    <xf numFmtId="0" fontId="35" fillId="0" borderId="0" xfId="6" applyFont="1"/>
    <xf numFmtId="0" fontId="7" fillId="0" borderId="0" xfId="10" applyFont="1" applyAlignment="1">
      <alignment wrapText="1"/>
    </xf>
    <xf numFmtId="0" fontId="7" fillId="8" borderId="46" xfId="10" applyFont="1" applyFill="1" applyBorder="1" applyAlignment="1" applyProtection="1">
      <alignment horizontal="center"/>
      <protection locked="0"/>
    </xf>
    <xf numFmtId="0" fontId="7" fillId="8" borderId="47" xfId="10" applyFont="1" applyFill="1" applyBorder="1" applyAlignment="1" applyProtection="1">
      <alignment horizontal="center"/>
      <protection locked="0"/>
    </xf>
    <xf numFmtId="168" fontId="7" fillId="12" borderId="0" xfId="10" applyNumberFormat="1" applyFont="1" applyFill="1"/>
    <xf numFmtId="0" fontId="7" fillId="8" borderId="20" xfId="10" applyFont="1" applyFill="1" applyBorder="1" applyAlignment="1" applyProtection="1">
      <alignment horizontal="center"/>
      <protection locked="0"/>
    </xf>
    <xf numFmtId="0" fontId="7" fillId="8" borderId="32" xfId="10" applyFont="1" applyFill="1" applyBorder="1" applyAlignment="1" applyProtection="1">
      <alignment horizontal="center"/>
      <protection locked="0"/>
    </xf>
    <xf numFmtId="0" fontId="5" fillId="3" borderId="39" xfId="10" applyFont="1" applyFill="1" applyBorder="1" applyAlignment="1" applyProtection="1">
      <alignment horizontal="left" vertical="top"/>
      <protection hidden="1"/>
    </xf>
    <xf numFmtId="0" fontId="7" fillId="3" borderId="16" xfId="10" applyFont="1" applyFill="1" applyBorder="1"/>
    <xf numFmtId="0" fontId="5" fillId="0" borderId="39" xfId="10" applyFont="1" applyBorder="1" applyAlignment="1" applyProtection="1">
      <alignment horizontal="left" vertical="top"/>
      <protection hidden="1"/>
    </xf>
    <xf numFmtId="0" fontId="7" fillId="0" borderId="16" xfId="10" applyFont="1" applyBorder="1"/>
    <xf numFmtId="0" fontId="5" fillId="3" borderId="33" xfId="10" applyFont="1" applyFill="1" applyBorder="1" applyAlignment="1" applyProtection="1">
      <alignment horizontal="left" vertical="top"/>
      <protection hidden="1"/>
    </xf>
    <xf numFmtId="0" fontId="7" fillId="3" borderId="35" xfId="10" applyFont="1" applyFill="1" applyBorder="1"/>
    <xf numFmtId="168" fontId="7" fillId="12" borderId="10" xfId="10" applyNumberFormat="1" applyFont="1" applyFill="1" applyBorder="1"/>
    <xf numFmtId="0" fontId="7" fillId="8" borderId="35" xfId="10" applyFont="1" applyFill="1" applyBorder="1" applyAlignment="1" applyProtection="1">
      <alignment horizontal="center"/>
      <protection locked="0"/>
    </xf>
    <xf numFmtId="0" fontId="7" fillId="8" borderId="36" xfId="10" applyFont="1" applyFill="1" applyBorder="1" applyAlignment="1" applyProtection="1">
      <alignment horizontal="center"/>
      <protection locked="0"/>
    </xf>
    <xf numFmtId="49" fontId="5" fillId="0" borderId="4" xfId="10" applyNumberFormat="1" applyFont="1" applyBorder="1" applyProtection="1">
      <protection hidden="1"/>
    </xf>
    <xf numFmtId="0" fontId="18" fillId="0" borderId="0" xfId="10" applyFont="1" applyProtection="1">
      <protection hidden="1"/>
    </xf>
    <xf numFmtId="0" fontId="5" fillId="0" borderId="0" xfId="10" applyFont="1" applyProtection="1">
      <protection hidden="1"/>
    </xf>
    <xf numFmtId="0" fontId="5" fillId="0" borderId="0" xfId="6" applyAlignment="1" applyProtection="1">
      <alignment wrapText="1"/>
      <protection hidden="1"/>
    </xf>
    <xf numFmtId="0" fontId="5" fillId="0" borderId="0" xfId="6" applyAlignment="1" applyProtection="1">
      <alignment horizontal="left" wrapText="1"/>
      <protection hidden="1"/>
    </xf>
    <xf numFmtId="0" fontId="5" fillId="0" borderId="5" xfId="10" applyFont="1" applyBorder="1" applyProtection="1">
      <protection hidden="1"/>
    </xf>
    <xf numFmtId="49" fontId="5" fillId="0" borderId="9" xfId="10" applyNumberFormat="1" applyFont="1" applyBorder="1" applyProtection="1">
      <protection hidden="1"/>
    </xf>
    <xf numFmtId="0" fontId="5" fillId="0" borderId="10" xfId="10" applyFont="1" applyBorder="1" applyProtection="1">
      <protection hidden="1"/>
    </xf>
    <xf numFmtId="0" fontId="5" fillId="0" borderId="11" xfId="10" applyFont="1" applyBorder="1" applyProtection="1">
      <protection hidden="1"/>
    </xf>
    <xf numFmtId="49" fontId="5" fillId="0" borderId="0" xfId="10" applyNumberFormat="1" applyFont="1" applyProtection="1">
      <protection hidden="1"/>
    </xf>
    <xf numFmtId="49" fontId="7" fillId="0" borderId="0" xfId="10" applyNumberFormat="1" applyFont="1" applyProtection="1">
      <protection hidden="1"/>
    </xf>
    <xf numFmtId="0" fontId="14" fillId="0" borderId="0" xfId="10" applyFont="1" applyProtection="1">
      <protection hidden="1"/>
    </xf>
    <xf numFmtId="0" fontId="7" fillId="0" borderId="0" xfId="10" quotePrefix="1" applyFont="1" applyProtection="1">
      <protection hidden="1"/>
    </xf>
    <xf numFmtId="0" fontId="13" fillId="4" borderId="2" xfId="10" applyFont="1" applyFill="1" applyBorder="1" applyAlignment="1" applyProtection="1">
      <alignment horizontal="centerContinuous"/>
      <protection hidden="1"/>
    </xf>
    <xf numFmtId="0" fontId="13" fillId="4" borderId="3" xfId="10" applyFont="1" applyFill="1" applyBorder="1" applyAlignment="1" applyProtection="1">
      <alignment horizontal="centerContinuous"/>
      <protection hidden="1"/>
    </xf>
    <xf numFmtId="0" fontId="13" fillId="4" borderId="0" xfId="10" applyFont="1" applyFill="1" applyAlignment="1" applyProtection="1">
      <alignment horizontal="centerContinuous" vertical="center"/>
      <protection hidden="1"/>
    </xf>
    <xf numFmtId="0" fontId="13" fillId="4" borderId="5" xfId="10" applyFont="1" applyFill="1" applyBorder="1" applyAlignment="1" applyProtection="1">
      <alignment horizontal="centerContinuous" vertical="center"/>
      <protection hidden="1"/>
    </xf>
    <xf numFmtId="0" fontId="38" fillId="0" borderId="4" xfId="11" applyFont="1" applyBorder="1" applyProtection="1">
      <protection hidden="1"/>
    </xf>
    <xf numFmtId="0" fontId="38" fillId="0" borderId="0" xfId="11" applyFont="1" applyProtection="1">
      <protection hidden="1"/>
    </xf>
    <xf numFmtId="0" fontId="7" fillId="0" borderId="0" xfId="6" applyFont="1" applyProtection="1">
      <protection hidden="1"/>
    </xf>
    <xf numFmtId="0" fontId="27" fillId="0" borderId="5" xfId="6" applyFont="1" applyBorder="1" applyAlignment="1" applyProtection="1">
      <alignment horizontal="center" wrapText="1"/>
      <protection hidden="1"/>
    </xf>
    <xf numFmtId="0" fontId="9" fillId="0" borderId="0" xfId="6" applyFont="1"/>
    <xf numFmtId="0" fontId="22" fillId="9" borderId="4" xfId="11" applyFont="1" applyFill="1" applyBorder="1" applyAlignment="1" applyProtection="1">
      <alignment vertical="center"/>
      <protection hidden="1"/>
    </xf>
    <xf numFmtId="0" fontId="18" fillId="9" borderId="0" xfId="11" applyFont="1" applyFill="1" applyAlignment="1" applyProtection="1">
      <alignment vertical="center"/>
      <protection hidden="1"/>
    </xf>
    <xf numFmtId="3" fontId="8" fillId="9" borderId="0" xfId="11" applyNumberFormat="1" applyFont="1" applyFill="1" applyAlignment="1" applyProtection="1">
      <alignment horizontal="center" vertical="center" wrapText="1"/>
      <protection hidden="1"/>
    </xf>
    <xf numFmtId="0" fontId="24" fillId="9" borderId="5" xfId="6" applyFont="1" applyFill="1" applyBorder="1" applyAlignment="1" applyProtection="1">
      <alignment vertical="center"/>
      <protection hidden="1"/>
    </xf>
    <xf numFmtId="0" fontId="22" fillId="6" borderId="4" xfId="11" applyFont="1" applyFill="1" applyBorder="1" applyAlignment="1" applyProtection="1">
      <alignment vertical="center"/>
      <protection hidden="1"/>
    </xf>
    <xf numFmtId="0" fontId="18" fillId="6" borderId="0" xfId="11" applyFont="1" applyFill="1" applyAlignment="1" applyProtection="1">
      <alignment vertical="center"/>
      <protection hidden="1"/>
    </xf>
    <xf numFmtId="3" fontId="8" fillId="6" borderId="0" xfId="11" applyNumberFormat="1" applyFont="1" applyFill="1" applyAlignment="1" applyProtection="1">
      <alignment horizontal="center" vertical="center" wrapText="1"/>
      <protection hidden="1"/>
    </xf>
    <xf numFmtId="0" fontId="24" fillId="6" borderId="5" xfId="6" applyFont="1" applyFill="1" applyBorder="1" applyAlignment="1" applyProtection="1">
      <alignment vertical="center"/>
      <protection hidden="1"/>
    </xf>
    <xf numFmtId="0" fontId="40" fillId="6" borderId="0" xfId="11" applyFont="1" applyFill="1" applyAlignment="1" applyProtection="1">
      <alignment horizontal="left" vertical="top" wrapText="1"/>
      <protection hidden="1"/>
    </xf>
    <xf numFmtId="0" fontId="5" fillId="0" borderId="0" xfId="6" applyAlignment="1">
      <alignment vertical="center"/>
    </xf>
    <xf numFmtId="0" fontId="9" fillId="0" borderId="0" xfId="10" applyFont="1" applyAlignment="1">
      <alignment vertical="center" wrapText="1"/>
    </xf>
    <xf numFmtId="0" fontId="9" fillId="0" borderId="0" xfId="10" applyFont="1" applyAlignment="1">
      <alignment vertical="center"/>
    </xf>
    <xf numFmtId="0" fontId="40" fillId="6" borderId="0" xfId="11" applyFont="1" applyFill="1" applyAlignment="1" applyProtection="1">
      <alignment horizontal="left" wrapText="1"/>
      <protection hidden="1"/>
    </xf>
    <xf numFmtId="0" fontId="8" fillId="0" borderId="0" xfId="6" applyFont="1"/>
    <xf numFmtId="0" fontId="41" fillId="0" borderId="4" xfId="11" applyFont="1" applyBorder="1" applyProtection="1">
      <protection hidden="1"/>
    </xf>
    <xf numFmtId="0" fontId="41" fillId="0" borderId="0" xfId="11" applyFont="1" applyProtection="1">
      <protection hidden="1"/>
    </xf>
    <xf numFmtId="0" fontId="5" fillId="0" borderId="5" xfId="6" applyBorder="1" applyProtection="1">
      <protection hidden="1"/>
    </xf>
    <xf numFmtId="0" fontId="27" fillId="6" borderId="1" xfId="11" applyFont="1" applyFill="1" applyBorder="1" applyAlignment="1" applyProtection="1">
      <alignment horizontal="center" wrapText="1"/>
      <protection hidden="1"/>
    </xf>
    <xf numFmtId="0" fontId="27" fillId="6" borderId="2" xfId="11" applyFont="1" applyFill="1" applyBorder="1" applyAlignment="1" applyProtection="1">
      <alignment horizontal="center" wrapText="1"/>
      <protection hidden="1"/>
    </xf>
    <xf numFmtId="0" fontId="27" fillId="6" borderId="3" xfId="11" applyFont="1" applyFill="1" applyBorder="1" applyAlignment="1" applyProtection="1">
      <alignment horizontal="center" wrapText="1"/>
      <protection hidden="1"/>
    </xf>
    <xf numFmtId="0" fontId="23" fillId="0" borderId="5" xfId="11" applyFont="1" applyBorder="1" applyAlignment="1" applyProtection="1">
      <alignment horizontal="left" wrapText="1"/>
      <protection hidden="1"/>
    </xf>
    <xf numFmtId="0" fontId="28" fillId="6" borderId="38" xfId="10" quotePrefix="1" applyFont="1" applyFill="1" applyBorder="1" applyAlignment="1" applyProtection="1">
      <alignment horizontal="center" wrapText="1"/>
      <protection hidden="1"/>
    </xf>
    <xf numFmtId="0" fontId="27" fillId="6" borderId="18" xfId="11" applyFont="1" applyFill="1" applyBorder="1" applyAlignment="1" applyProtection="1">
      <alignment horizontal="center" wrapText="1"/>
      <protection hidden="1"/>
    </xf>
    <xf numFmtId="0" fontId="27" fillId="6" borderId="28" xfId="11" applyFont="1" applyFill="1" applyBorder="1" applyAlignment="1" applyProtection="1">
      <alignment horizontal="center" wrapText="1"/>
      <protection hidden="1"/>
    </xf>
    <xf numFmtId="0" fontId="24" fillId="0" borderId="27" xfId="6" applyFont="1" applyBorder="1" applyAlignment="1" applyProtection="1">
      <alignment horizontal="right" vertical="center"/>
      <protection hidden="1"/>
    </xf>
    <xf numFmtId="49" fontId="24" fillId="0" borderId="29" xfId="6" applyNumberFormat="1" applyFont="1" applyBorder="1" applyAlignment="1" applyProtection="1">
      <alignment horizontal="left" vertical="center"/>
      <protection hidden="1"/>
    </xf>
    <xf numFmtId="0" fontId="24" fillId="0" borderId="29" xfId="6" applyFont="1" applyBorder="1" applyAlignment="1" applyProtection="1">
      <alignment vertical="center"/>
      <protection hidden="1"/>
    </xf>
    <xf numFmtId="0" fontId="24" fillId="0" borderId="29" xfId="6" applyFont="1" applyBorder="1" applyAlignment="1" applyProtection="1">
      <alignment vertical="center" wrapText="1"/>
      <protection hidden="1"/>
    </xf>
    <xf numFmtId="168" fontId="24" fillId="0" borderId="29" xfId="6" applyNumberFormat="1" applyFont="1" applyBorder="1" applyAlignment="1" applyProtection="1">
      <alignment vertical="center"/>
      <protection hidden="1"/>
    </xf>
    <xf numFmtId="168" fontId="5" fillId="8" borderId="29" xfId="11" applyNumberFormat="1" applyFill="1" applyBorder="1" applyAlignment="1" applyProtection="1">
      <alignment horizontal="center" vertical="center"/>
      <protection locked="0"/>
    </xf>
    <xf numFmtId="168" fontId="5" fillId="8" borderId="20" xfId="11" applyNumberFormat="1" applyFill="1" applyBorder="1" applyAlignment="1" applyProtection="1">
      <alignment horizontal="center" vertical="center"/>
      <protection locked="0"/>
    </xf>
    <xf numFmtId="168" fontId="5" fillId="0" borderId="0" xfId="11" applyNumberFormat="1" applyAlignment="1" applyProtection="1">
      <alignment horizontal="center" vertical="center"/>
      <protection locked="0" hidden="1"/>
    </xf>
    <xf numFmtId="168" fontId="5" fillId="8" borderId="32" xfId="11" applyNumberFormat="1" applyFill="1" applyBorder="1" applyAlignment="1" applyProtection="1">
      <alignment horizontal="center" vertical="center"/>
      <protection locked="0"/>
    </xf>
    <xf numFmtId="168" fontId="24" fillId="0" borderId="5" xfId="6" applyNumberFormat="1" applyFont="1" applyBorder="1" applyProtection="1">
      <protection hidden="1"/>
    </xf>
    <xf numFmtId="0" fontId="24" fillId="3" borderId="31" xfId="6" applyFont="1" applyFill="1" applyBorder="1" applyAlignment="1" applyProtection="1">
      <alignment horizontal="right" vertical="center"/>
      <protection hidden="1"/>
    </xf>
    <xf numFmtId="49" fontId="24" fillId="3" borderId="20" xfId="6" applyNumberFormat="1" applyFont="1" applyFill="1" applyBorder="1" applyAlignment="1" applyProtection="1">
      <alignment horizontal="left" vertical="center"/>
      <protection hidden="1"/>
    </xf>
    <xf numFmtId="0" fontId="24" fillId="3" borderId="20" xfId="6" applyFont="1" applyFill="1" applyBorder="1" applyAlignment="1" applyProtection="1">
      <alignment vertical="center"/>
      <protection hidden="1"/>
    </xf>
    <xf numFmtId="0" fontId="24" fillId="3" borderId="20" xfId="6" applyFont="1" applyFill="1" applyBorder="1" applyAlignment="1" applyProtection="1">
      <alignment vertical="center" wrapText="1"/>
      <protection hidden="1"/>
    </xf>
    <xf numFmtId="168" fontId="24" fillId="3" borderId="20" xfId="6" applyNumberFormat="1" applyFont="1" applyFill="1" applyBorder="1" applyAlignment="1" applyProtection="1">
      <alignment vertical="center"/>
      <protection hidden="1"/>
    </xf>
    <xf numFmtId="0" fontId="8" fillId="0" borderId="0" xfId="6" applyFont="1" applyAlignment="1">
      <alignment horizontal="right"/>
    </xf>
    <xf numFmtId="0" fontId="18" fillId="0" borderId="0" xfId="6" applyFont="1" applyAlignment="1">
      <alignment horizontal="right"/>
    </xf>
    <xf numFmtId="0" fontId="18" fillId="0" borderId="0" xfId="6" applyFont="1"/>
    <xf numFmtId="0" fontId="24" fillId="0" borderId="31" xfId="6" applyFont="1" applyBorder="1" applyAlignment="1" applyProtection="1">
      <alignment horizontal="right" vertical="center"/>
      <protection hidden="1"/>
    </xf>
    <xf numFmtId="49" fontId="24" fillId="0" borderId="20" xfId="6" applyNumberFormat="1" applyFont="1" applyBorder="1" applyAlignment="1" applyProtection="1">
      <alignment horizontal="left" vertical="center"/>
      <protection hidden="1"/>
    </xf>
    <xf numFmtId="0" fontId="24" fillId="0" borderId="20" xfId="6" applyFont="1" applyBorder="1" applyAlignment="1" applyProtection="1">
      <alignment vertical="center"/>
      <protection hidden="1"/>
    </xf>
    <xf numFmtId="0" fontId="24" fillId="0" borderId="20" xfId="6" applyFont="1" applyBorder="1" applyAlignment="1" applyProtection="1">
      <alignment vertical="center" wrapText="1"/>
      <protection hidden="1"/>
    </xf>
    <xf numFmtId="168" fontId="24" fillId="0" borderId="20" xfId="6" applyNumberFormat="1" applyFont="1" applyBorder="1" applyAlignment="1" applyProtection="1">
      <alignment vertical="center"/>
      <protection hidden="1"/>
    </xf>
    <xf numFmtId="0" fontId="42" fillId="0" borderId="0" xfId="6" applyFont="1"/>
    <xf numFmtId="0" fontId="24" fillId="3" borderId="33" xfId="6" applyFont="1" applyFill="1" applyBorder="1" applyAlignment="1" applyProtection="1">
      <alignment horizontal="right" vertical="center"/>
      <protection hidden="1"/>
    </xf>
    <xf numFmtId="49" fontId="24" fillId="3" borderId="35" xfId="6" applyNumberFormat="1" applyFont="1" applyFill="1" applyBorder="1" applyAlignment="1" applyProtection="1">
      <alignment horizontal="left" vertical="center"/>
      <protection hidden="1"/>
    </xf>
    <xf numFmtId="0" fontId="24" fillId="3" borderId="35" xfId="6" applyFont="1" applyFill="1" applyBorder="1" applyAlignment="1" applyProtection="1">
      <alignment vertical="center"/>
      <protection hidden="1"/>
    </xf>
    <xf numFmtId="0" fontId="24" fillId="3" borderId="35" xfId="6" applyFont="1" applyFill="1" applyBorder="1" applyAlignment="1" applyProtection="1">
      <alignment vertical="center" wrapText="1"/>
      <protection hidden="1"/>
    </xf>
    <xf numFmtId="168" fontId="24" fillId="3" borderId="35" xfId="6" applyNumberFormat="1" applyFont="1" applyFill="1" applyBorder="1" applyAlignment="1" applyProtection="1">
      <alignment vertical="center"/>
      <protection hidden="1"/>
    </xf>
    <xf numFmtId="168" fontId="5" fillId="8" borderId="35" xfId="11" applyNumberFormat="1" applyFill="1" applyBorder="1" applyAlignment="1" applyProtection="1">
      <alignment horizontal="center" vertical="center"/>
      <protection locked="0"/>
    </xf>
    <xf numFmtId="168" fontId="5" fillId="0" borderId="10" xfId="11" applyNumberFormat="1" applyBorder="1" applyAlignment="1" applyProtection="1">
      <alignment horizontal="center" vertical="center"/>
      <protection locked="0" hidden="1"/>
    </xf>
    <xf numFmtId="168" fontId="5" fillId="8" borderId="36" xfId="11" applyNumberFormat="1" applyFill="1" applyBorder="1" applyAlignment="1" applyProtection="1">
      <alignment horizontal="center" vertical="center"/>
      <protection locked="0"/>
    </xf>
    <xf numFmtId="0" fontId="24" fillId="0" borderId="4" xfId="6" applyFont="1" applyBorder="1" applyAlignment="1" applyProtection="1">
      <alignment horizontal="right" vertical="center"/>
      <protection hidden="1"/>
    </xf>
    <xf numFmtId="0" fontId="27" fillId="6" borderId="1" xfId="11" applyFont="1" applyFill="1" applyBorder="1" applyAlignment="1">
      <alignment horizontal="center" wrapText="1"/>
    </xf>
    <xf numFmtId="0" fontId="27" fillId="6" borderId="2" xfId="11" applyFont="1" applyFill="1" applyBorder="1" applyAlignment="1">
      <alignment horizontal="center" wrapText="1"/>
    </xf>
    <xf numFmtId="0" fontId="18" fillId="0" borderId="0" xfId="6" quotePrefix="1" applyFont="1"/>
    <xf numFmtId="0" fontId="28" fillId="6" borderId="38" xfId="10" quotePrefix="1" applyFont="1" applyFill="1" applyBorder="1" applyAlignment="1">
      <alignment horizontal="center" wrapText="1"/>
    </xf>
    <xf numFmtId="0" fontId="28" fillId="6" borderId="18" xfId="10" quotePrefix="1" applyFont="1" applyFill="1" applyBorder="1" applyAlignment="1">
      <alignment horizontal="center" wrapText="1"/>
    </xf>
    <xf numFmtId="0" fontId="27" fillId="6" borderId="18" xfId="11" applyFont="1" applyFill="1" applyBorder="1" applyAlignment="1">
      <alignment horizontal="center" wrapText="1"/>
    </xf>
    <xf numFmtId="0" fontId="24" fillId="0" borderId="31" xfId="6" applyFont="1" applyBorder="1" applyAlignment="1">
      <alignment horizontal="right" vertical="center"/>
    </xf>
    <xf numFmtId="0" fontId="24" fillId="0" borderId="20" xfId="6" applyFont="1" applyBorder="1" applyAlignment="1">
      <alignment horizontal="left" vertical="center"/>
    </xf>
    <xf numFmtId="0" fontId="0" fillId="0" borderId="20" xfId="0" applyBorder="1" applyAlignment="1">
      <alignment horizontal="left" vertical="center"/>
    </xf>
    <xf numFmtId="0" fontId="0" fillId="0" borderId="20" xfId="0" applyBorder="1" applyAlignment="1">
      <alignment vertical="center"/>
    </xf>
    <xf numFmtId="0" fontId="0" fillId="0" borderId="20" xfId="0" applyBorder="1" applyAlignment="1">
      <alignment vertical="center" wrapText="1"/>
    </xf>
    <xf numFmtId="0" fontId="5" fillId="12" borderId="20" xfId="0" applyFont="1" applyFill="1" applyBorder="1" applyAlignment="1" applyProtection="1">
      <alignment horizontal="center" vertical="center"/>
      <protection locked="0"/>
    </xf>
    <xf numFmtId="168" fontId="5" fillId="8" borderId="20" xfId="0" applyNumberFormat="1" applyFont="1" applyFill="1" applyBorder="1" applyAlignment="1" applyProtection="1">
      <alignment horizontal="right" vertical="center"/>
      <protection locked="0"/>
    </xf>
    <xf numFmtId="168" fontId="0" fillId="8" borderId="20" xfId="0" applyNumberFormat="1" applyFill="1" applyBorder="1" applyAlignment="1" applyProtection="1">
      <alignment horizontal="right" vertical="center"/>
      <protection locked="0"/>
    </xf>
    <xf numFmtId="0" fontId="24" fillId="3" borderId="31" xfId="6" applyFont="1" applyFill="1" applyBorder="1" applyAlignment="1">
      <alignment horizontal="right" vertical="center"/>
    </xf>
    <xf numFmtId="0" fontId="24" fillId="3" borderId="20" xfId="6" applyFont="1" applyFill="1" applyBorder="1" applyAlignment="1">
      <alignment horizontal="left" vertical="center"/>
    </xf>
    <xf numFmtId="0" fontId="0" fillId="3" borderId="20" xfId="0" applyFill="1" applyBorder="1" applyAlignment="1">
      <alignment horizontal="left" vertical="center"/>
    </xf>
    <xf numFmtId="0" fontId="0" fillId="3" borderId="20" xfId="0" applyFill="1" applyBorder="1" applyAlignment="1">
      <alignment vertical="center"/>
    </xf>
    <xf numFmtId="0" fontId="0" fillId="3" borderId="20" xfId="0" applyFill="1" applyBorder="1" applyAlignment="1">
      <alignment vertical="center" wrapText="1"/>
    </xf>
    <xf numFmtId="168" fontId="0" fillId="3" borderId="20" xfId="0" applyNumberFormat="1" applyFill="1" applyBorder="1" applyProtection="1">
      <protection locked="0"/>
    </xf>
    <xf numFmtId="168" fontId="0" fillId="0" borderId="20" xfId="0" applyNumberFormat="1" applyBorder="1" applyProtection="1">
      <protection locked="0"/>
    </xf>
    <xf numFmtId="0" fontId="24" fillId="0" borderId="33" xfId="6" applyFont="1" applyBorder="1" applyAlignment="1">
      <alignment horizontal="right" vertical="center"/>
    </xf>
    <xf numFmtId="0" fontId="24" fillId="0" borderId="35" xfId="6" applyFont="1" applyBorder="1" applyAlignment="1">
      <alignment horizontal="left" vertical="center"/>
    </xf>
    <xf numFmtId="0" fontId="0" fillId="0" borderId="35" xfId="0" applyBorder="1" applyAlignment="1">
      <alignment horizontal="left" vertical="center"/>
    </xf>
    <xf numFmtId="0" fontId="0" fillId="0" borderId="35" xfId="0" applyBorder="1" applyAlignment="1">
      <alignment vertical="center"/>
    </xf>
    <xf numFmtId="0" fontId="0" fillId="0" borderId="35" xfId="0" applyBorder="1" applyAlignment="1">
      <alignment vertical="center" wrapText="1"/>
    </xf>
    <xf numFmtId="0" fontId="0" fillId="12" borderId="35" xfId="0" applyFill="1" applyBorder="1" applyProtection="1">
      <protection locked="0"/>
    </xf>
    <xf numFmtId="168" fontId="0" fillId="8" borderId="35" xfId="0" applyNumberFormat="1" applyFill="1" applyBorder="1" applyAlignment="1" applyProtection="1">
      <alignment horizontal="right" vertical="center"/>
      <protection locked="0"/>
    </xf>
    <xf numFmtId="0" fontId="27" fillId="6" borderId="1" xfId="11" applyFont="1" applyFill="1" applyBorder="1" applyAlignment="1" applyProtection="1">
      <alignment horizontal="center" vertical="center" wrapText="1"/>
      <protection hidden="1"/>
    </xf>
    <xf numFmtId="0" fontId="27" fillId="6" borderId="2" xfId="11" applyFont="1" applyFill="1" applyBorder="1" applyAlignment="1" applyProtection="1">
      <alignment horizontal="center" vertical="center" wrapText="1"/>
      <protection hidden="1"/>
    </xf>
    <xf numFmtId="0" fontId="27" fillId="6" borderId="4" xfId="11" applyFont="1" applyFill="1" applyBorder="1" applyAlignment="1" applyProtection="1">
      <alignment horizontal="center" wrapText="1"/>
      <protection hidden="1"/>
    </xf>
    <xf numFmtId="0" fontId="27" fillId="6" borderId="0" xfId="11" applyFont="1" applyFill="1" applyAlignment="1" applyProtection="1">
      <alignment horizontal="center" wrapText="1"/>
      <protection hidden="1"/>
    </xf>
    <xf numFmtId="0" fontId="8" fillId="0" borderId="0" xfId="0" applyFont="1"/>
    <xf numFmtId="0" fontId="0" fillId="0" borderId="31" xfId="0" applyBorder="1" applyAlignment="1" applyProtection="1">
      <alignment vertical="center"/>
      <protection hidden="1"/>
    </xf>
    <xf numFmtId="168" fontId="5" fillId="0" borderId="20" xfId="11" applyNumberFormat="1" applyBorder="1" applyAlignment="1" applyProtection="1">
      <alignment horizontal="left" vertical="center" wrapText="1"/>
      <protection hidden="1"/>
    </xf>
    <xf numFmtId="168" fontId="5" fillId="8" borderId="20" xfId="11" applyNumberFormat="1" applyFill="1" applyBorder="1" applyAlignment="1" applyProtection="1">
      <alignment horizontal="right" vertical="center"/>
      <protection locked="0"/>
    </xf>
    <xf numFmtId="0" fontId="5" fillId="0" borderId="0" xfId="0" applyFont="1" applyAlignment="1">
      <alignment vertical="top" wrapText="1"/>
    </xf>
    <xf numFmtId="0" fontId="0" fillId="3" borderId="31" xfId="0" applyFill="1" applyBorder="1" applyAlignment="1" applyProtection="1">
      <alignment vertical="center"/>
      <protection hidden="1"/>
    </xf>
    <xf numFmtId="168" fontId="5" fillId="3" borderId="20" xfId="11" applyNumberFormat="1" applyFill="1" applyBorder="1" applyAlignment="1" applyProtection="1">
      <alignment horizontal="left" vertical="center" wrapText="1"/>
      <protection hidden="1"/>
    </xf>
    <xf numFmtId="0" fontId="5" fillId="8" borderId="20" xfId="0" applyFont="1"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3" borderId="33" xfId="0" applyFill="1" applyBorder="1" applyAlignment="1" applyProtection="1">
      <alignment vertical="center"/>
      <protection hidden="1"/>
    </xf>
    <xf numFmtId="0" fontId="0" fillId="8" borderId="35" xfId="0" applyFill="1" applyBorder="1" applyAlignment="1" applyProtection="1">
      <alignment horizontal="left" vertical="center" wrapText="1"/>
      <protection locked="0"/>
    </xf>
    <xf numFmtId="168" fontId="5" fillId="8" borderId="35" xfId="11" applyNumberFormat="1" applyFill="1" applyBorder="1" applyAlignment="1" applyProtection="1">
      <alignment horizontal="right" vertical="center"/>
      <protection locked="0"/>
    </xf>
    <xf numFmtId="164" fontId="8" fillId="0" borderId="0" xfId="6" applyNumberFormat="1" applyFont="1" applyAlignment="1" applyProtection="1">
      <alignment horizontal="right" vertical="center" wrapText="1"/>
      <protection hidden="1"/>
    </xf>
    <xf numFmtId="0" fontId="13" fillId="4" borderId="3" xfId="8" applyFont="1" applyFill="1" applyBorder="1" applyAlignment="1" applyProtection="1">
      <alignment horizontal="centerContinuous"/>
      <protection hidden="1"/>
    </xf>
    <xf numFmtId="0" fontId="6" fillId="0" borderId="0" xfId="12" applyFont="1"/>
    <xf numFmtId="0" fontId="20" fillId="0" borderId="0" xfId="6" applyFont="1" applyProtection="1">
      <protection hidden="1"/>
    </xf>
    <xf numFmtId="0" fontId="13" fillId="4" borderId="5" xfId="8" applyFont="1" applyFill="1" applyBorder="1" applyAlignment="1" applyProtection="1">
      <alignment horizontal="centerContinuous" vertical="center"/>
      <protection hidden="1"/>
    </xf>
    <xf numFmtId="0" fontId="23" fillId="0" borderId="4" xfId="0" applyFont="1" applyBorder="1" applyAlignment="1" applyProtection="1">
      <alignment horizontal="left"/>
      <protection hidden="1"/>
    </xf>
    <xf numFmtId="0" fontId="23" fillId="0" borderId="0" xfId="0" applyFont="1" applyAlignment="1" applyProtection="1">
      <alignment horizontal="left"/>
      <protection hidden="1"/>
    </xf>
    <xf numFmtId="0" fontId="7" fillId="0" borderId="0" xfId="12" applyFont="1" applyProtection="1">
      <protection hidden="1"/>
    </xf>
    <xf numFmtId="0" fontId="7" fillId="0" borderId="5" xfId="12" applyFont="1" applyBorder="1" applyProtection="1">
      <protection hidden="1"/>
    </xf>
    <xf numFmtId="0" fontId="22" fillId="6" borderId="4" xfId="11" applyFont="1" applyFill="1" applyBorder="1" applyProtection="1">
      <protection hidden="1"/>
    </xf>
    <xf numFmtId="0" fontId="22" fillId="6" borderId="0" xfId="11" applyFont="1" applyFill="1" applyProtection="1">
      <protection hidden="1"/>
    </xf>
    <xf numFmtId="0" fontId="1" fillId="6" borderId="5" xfId="12" applyFill="1" applyBorder="1" applyProtection="1">
      <protection hidden="1"/>
    </xf>
    <xf numFmtId="0" fontId="1" fillId="0" borderId="0" xfId="12"/>
    <xf numFmtId="0" fontId="1" fillId="0" borderId="4" xfId="12" applyBorder="1" applyProtection="1">
      <protection hidden="1"/>
    </xf>
    <xf numFmtId="0" fontId="3" fillId="0" borderId="0" xfId="12" applyFont="1" applyProtection="1">
      <protection hidden="1"/>
    </xf>
    <xf numFmtId="0" fontId="11" fillId="0" borderId="0" xfId="12" applyFont="1" applyProtection="1">
      <protection hidden="1"/>
    </xf>
    <xf numFmtId="0" fontId="8" fillId="6" borderId="53" xfId="11" applyFont="1" applyFill="1" applyBorder="1" applyAlignment="1" applyProtection="1">
      <alignment horizontal="center" wrapText="1"/>
      <protection hidden="1"/>
    </xf>
    <xf numFmtId="0" fontId="1" fillId="0" borderId="5" xfId="12" applyBorder="1" applyProtection="1">
      <protection hidden="1"/>
    </xf>
    <xf numFmtId="0" fontId="7" fillId="0" borderId="4" xfId="12" applyFont="1" applyBorder="1" applyAlignment="1" applyProtection="1">
      <alignment vertical="top"/>
      <protection hidden="1"/>
    </xf>
    <xf numFmtId="0" fontId="5" fillId="0" borderId="0" xfId="11" applyAlignment="1" applyProtection="1">
      <alignment horizontal="left" vertical="top" wrapText="1"/>
      <protection hidden="1"/>
    </xf>
    <xf numFmtId="170" fontId="5" fillId="8" borderId="54" xfId="11" applyNumberFormat="1" applyFill="1" applyBorder="1" applyAlignment="1" applyProtection="1">
      <alignment horizontal="right"/>
      <protection locked="0"/>
    </xf>
    <xf numFmtId="0" fontId="7" fillId="3" borderId="4" xfId="12" applyFont="1" applyFill="1" applyBorder="1" applyAlignment="1" applyProtection="1">
      <alignment vertical="top"/>
      <protection hidden="1"/>
    </xf>
    <xf numFmtId="0" fontId="5" fillId="3" borderId="0" xfId="11" applyFill="1" applyAlignment="1" applyProtection="1">
      <alignment horizontal="left" vertical="top" wrapText="1"/>
      <protection hidden="1"/>
    </xf>
    <xf numFmtId="170" fontId="5" fillId="8" borderId="55" xfId="11" applyNumberFormat="1" applyFill="1" applyBorder="1" applyAlignment="1" applyProtection="1">
      <alignment horizontal="right"/>
      <protection locked="0"/>
    </xf>
    <xf numFmtId="0" fontId="7" fillId="3" borderId="9" xfId="12" applyFont="1" applyFill="1" applyBorder="1" applyAlignment="1" applyProtection="1">
      <alignment vertical="top"/>
      <protection hidden="1"/>
    </xf>
    <xf numFmtId="0" fontId="8" fillId="3" borderId="10" xfId="11" applyFont="1" applyFill="1" applyBorder="1" applyAlignment="1" applyProtection="1">
      <alignment horizontal="left" vertical="top" wrapText="1"/>
      <protection hidden="1"/>
    </xf>
    <xf numFmtId="170" fontId="8" fillId="10" borderId="11" xfId="11" applyNumberFormat="1" applyFont="1" applyFill="1" applyBorder="1" applyAlignment="1">
      <alignment horizontal="right"/>
    </xf>
    <xf numFmtId="0" fontId="1" fillId="0" borderId="9" xfId="12" applyBorder="1" applyProtection="1">
      <protection hidden="1"/>
    </xf>
    <xf numFmtId="0" fontId="44" fillId="0" borderId="10" xfId="12" applyFont="1" applyBorder="1" applyAlignment="1" applyProtection="1">
      <alignment horizontal="left" wrapText="1"/>
      <protection hidden="1"/>
    </xf>
    <xf numFmtId="0" fontId="1" fillId="0" borderId="11" xfId="12" applyBorder="1" applyProtection="1">
      <protection hidden="1"/>
    </xf>
    <xf numFmtId="0" fontId="1" fillId="0" borderId="0" xfId="12" applyProtection="1">
      <protection hidden="1"/>
    </xf>
    <xf numFmtId="0" fontId="0" fillId="4" borderId="2" xfId="0" applyFill="1" applyBorder="1" applyAlignment="1" applyProtection="1">
      <alignment horizontal="centerContinuous"/>
      <protection hidden="1"/>
    </xf>
    <xf numFmtId="0" fontId="0" fillId="4" borderId="3" xfId="0" applyFill="1" applyBorder="1" applyAlignment="1" applyProtection="1">
      <alignment horizontal="centerContinuous"/>
      <protection hidden="1"/>
    </xf>
    <xf numFmtId="0" fontId="0" fillId="4" borderId="0" xfId="0" applyFill="1" applyAlignment="1" applyProtection="1">
      <alignment horizontal="centerContinuous"/>
      <protection hidden="1"/>
    </xf>
    <xf numFmtId="0" fontId="0" fillId="4" borderId="5" xfId="0" applyFill="1" applyBorder="1" applyAlignment="1" applyProtection="1">
      <alignment horizontal="centerContinuous"/>
      <protection hidden="1"/>
    </xf>
    <xf numFmtId="0" fontId="18" fillId="6" borderId="4" xfId="0" applyFont="1" applyFill="1" applyBorder="1" applyProtection="1">
      <protection hidden="1"/>
    </xf>
    <xf numFmtId="0" fontId="8" fillId="0" borderId="4" xfId="0" quotePrefix="1" applyFont="1" applyBorder="1" applyAlignment="1" applyProtection="1">
      <alignment horizontal="right" vertical="center" wrapText="1"/>
      <protection hidden="1"/>
    </xf>
    <xf numFmtId="0" fontId="8" fillId="0" borderId="0" xfId="0" applyFont="1" applyAlignment="1" applyProtection="1">
      <alignment vertical="center" wrapText="1"/>
      <protection hidden="1"/>
    </xf>
    <xf numFmtId="4" fontId="5" fillId="0" borderId="0" xfId="13" applyNumberFormat="1" applyFont="1" applyFill="1" applyBorder="1" applyProtection="1">
      <protection hidden="1"/>
    </xf>
    <xf numFmtId="4" fontId="5" fillId="0" borderId="0" xfId="13" applyNumberFormat="1" applyFont="1" applyBorder="1" applyProtection="1">
      <protection hidden="1"/>
    </xf>
    <xf numFmtId="0" fontId="22" fillId="0" borderId="0" xfId="8" applyFont="1" applyProtection="1">
      <protection hidden="1"/>
    </xf>
    <xf numFmtId="0" fontId="29" fillId="0" borderId="5" xfId="8" applyFont="1" applyBorder="1" applyProtection="1">
      <protection hidden="1"/>
    </xf>
    <xf numFmtId="0" fontId="5" fillId="0" borderId="4" xfId="0" applyFont="1" applyBorder="1" applyAlignment="1" applyProtection="1">
      <alignment horizontal="right" vertical="center" wrapText="1"/>
      <protection hidden="1"/>
    </xf>
    <xf numFmtId="0" fontId="29" fillId="0" borderId="0" xfId="8" applyFont="1" applyAlignment="1">
      <alignment horizontal="center"/>
    </xf>
    <xf numFmtId="4" fontId="0" fillId="0" borderId="0" xfId="13" applyNumberFormat="1" applyFont="1" applyFill="1" applyBorder="1"/>
    <xf numFmtId="4" fontId="0" fillId="0" borderId="0" xfId="13" applyNumberFormat="1" applyFont="1"/>
    <xf numFmtId="4" fontId="7" fillId="0" borderId="5" xfId="13" applyNumberFormat="1" applyFont="1" applyFill="1" applyBorder="1" applyProtection="1">
      <protection hidden="1"/>
    </xf>
    <xf numFmtId="0" fontId="0" fillId="0" borderId="10" xfId="0" applyBorder="1" applyProtection="1">
      <protection hidden="1"/>
    </xf>
    <xf numFmtId="0" fontId="4" fillId="0" borderId="0" xfId="0" applyFont="1"/>
    <xf numFmtId="0" fontId="0" fillId="0" borderId="0" xfId="0" applyProtection="1">
      <protection locked="0"/>
    </xf>
    <xf numFmtId="0" fontId="46" fillId="4" borderId="1" xfId="2" applyFont="1" applyFill="1" applyBorder="1" applyAlignment="1">
      <alignment horizontal="centerContinuous"/>
    </xf>
    <xf numFmtId="0" fontId="46" fillId="4" borderId="2" xfId="2" applyFont="1" applyFill="1" applyBorder="1" applyAlignment="1">
      <alignment horizontal="centerContinuous"/>
    </xf>
    <xf numFmtId="0" fontId="46" fillId="4" borderId="3" xfId="2" applyFont="1" applyFill="1" applyBorder="1" applyAlignment="1">
      <alignment horizontal="centerContinuous"/>
    </xf>
    <xf numFmtId="0" fontId="7" fillId="0" borderId="0" xfId="2" applyFont="1" applyAlignment="1">
      <alignment horizontal="left"/>
    </xf>
    <xf numFmtId="4" fontId="7" fillId="0" borderId="0" xfId="13" applyNumberFormat="1" applyFont="1"/>
    <xf numFmtId="0" fontId="46" fillId="4" borderId="4" xfId="2" applyFont="1" applyFill="1" applyBorder="1" applyAlignment="1">
      <alignment horizontal="centerContinuous"/>
    </xf>
    <xf numFmtId="0" fontId="46" fillId="4" borderId="0" xfId="2" applyFont="1" applyFill="1" applyAlignment="1">
      <alignment horizontal="centerContinuous"/>
    </xf>
    <xf numFmtId="0" fontId="46" fillId="4" borderId="5" xfId="2" applyFont="1" applyFill="1" applyBorder="1" applyAlignment="1">
      <alignment horizontal="centerContinuous"/>
    </xf>
    <xf numFmtId="0" fontId="27" fillId="9" borderId="1" xfId="2" applyFont="1" applyFill="1" applyBorder="1" applyAlignment="1">
      <alignment horizontal="center" wrapText="1"/>
    </xf>
    <xf numFmtId="0" fontId="27" fillId="9" borderId="2" xfId="2" applyFont="1" applyFill="1" applyBorder="1" applyAlignment="1">
      <alignment horizontal="center" wrapText="1"/>
    </xf>
    <xf numFmtId="0" fontId="27" fillId="9" borderId="3" xfId="2" applyFont="1" applyFill="1" applyBorder="1" applyAlignment="1">
      <alignment horizontal="center" wrapText="1"/>
    </xf>
    <xf numFmtId="4" fontId="28" fillId="0" borderId="0" xfId="13" applyNumberFormat="1" applyFont="1"/>
    <xf numFmtId="4" fontId="7" fillId="0" borderId="1" xfId="13" applyNumberFormat="1" applyFont="1" applyFill="1" applyBorder="1"/>
    <xf numFmtId="4" fontId="7" fillId="0" borderId="2" xfId="13" applyNumberFormat="1" applyFont="1" applyFill="1" applyBorder="1"/>
    <xf numFmtId="4" fontId="7" fillId="0" borderId="3" xfId="13" applyNumberFormat="1" applyFont="1" applyFill="1" applyBorder="1"/>
    <xf numFmtId="4" fontId="7" fillId="0" borderId="4" xfId="13" applyNumberFormat="1" applyFont="1" applyFill="1" applyBorder="1"/>
    <xf numFmtId="4" fontId="7" fillId="0" borderId="0" xfId="13" applyNumberFormat="1" applyFont="1" applyFill="1" applyBorder="1"/>
    <xf numFmtId="4" fontId="7" fillId="0" borderId="5" xfId="13" applyNumberFormat="1" applyFont="1" applyFill="1" applyBorder="1"/>
    <xf numFmtId="4" fontId="7" fillId="2" borderId="4" xfId="13" applyNumberFormat="1" applyFont="1" applyFill="1" applyBorder="1"/>
    <xf numFmtId="4" fontId="7" fillId="2" borderId="0" xfId="13" applyNumberFormat="1" applyFont="1" applyFill="1" applyBorder="1"/>
    <xf numFmtId="4" fontId="7" fillId="2" borderId="5" xfId="13" applyNumberFormat="1" applyFont="1" applyFill="1" applyBorder="1"/>
    <xf numFmtId="4" fontId="7" fillId="14" borderId="4" xfId="13" applyNumberFormat="1" applyFont="1" applyFill="1" applyBorder="1"/>
    <xf numFmtId="4" fontId="7" fillId="14" borderId="0" xfId="13" applyNumberFormat="1" applyFont="1" applyFill="1" applyBorder="1"/>
    <xf numFmtId="4" fontId="7" fillId="14" borderId="5" xfId="13" applyNumberFormat="1" applyFont="1" applyFill="1" applyBorder="1"/>
    <xf numFmtId="4" fontId="7" fillId="2" borderId="9" xfId="13" applyNumberFormat="1" applyFont="1" applyFill="1" applyBorder="1"/>
    <xf numFmtId="4" fontId="7" fillId="2" borderId="10" xfId="13" applyNumberFormat="1" applyFont="1" applyFill="1" applyBorder="1"/>
    <xf numFmtId="4" fontId="7" fillId="2" borderId="11" xfId="13" applyNumberFormat="1" applyFont="1" applyFill="1" applyBorder="1"/>
    <xf numFmtId="0" fontId="46" fillId="4" borderId="1" xfId="4" applyFont="1" applyFill="1" applyBorder="1" applyAlignment="1">
      <alignment horizontal="centerContinuous"/>
    </xf>
    <xf numFmtId="0" fontId="46" fillId="4" borderId="2" xfId="4" applyFont="1" applyFill="1" applyBorder="1" applyAlignment="1">
      <alignment horizontal="centerContinuous"/>
    </xf>
    <xf numFmtId="0" fontId="46" fillId="4" borderId="3" xfId="4" applyFont="1" applyFill="1" applyBorder="1" applyAlignment="1">
      <alignment horizontal="centerContinuous"/>
    </xf>
    <xf numFmtId="0" fontId="10" fillId="0" borderId="0" xfId="4" applyFont="1"/>
    <xf numFmtId="0" fontId="47" fillId="0" borderId="0" xfId="4" applyFont="1"/>
    <xf numFmtId="0" fontId="1" fillId="0" borderId="0" xfId="4"/>
    <xf numFmtId="0" fontId="46" fillId="4" borderId="4" xfId="4" applyFont="1" applyFill="1" applyBorder="1" applyAlignment="1">
      <alignment horizontal="centerContinuous"/>
    </xf>
    <xf numFmtId="0" fontId="46" fillId="4" borderId="0" xfId="4" applyFont="1" applyFill="1" applyAlignment="1">
      <alignment horizontal="centerContinuous"/>
    </xf>
    <xf numFmtId="0" fontId="46" fillId="4" borderId="5" xfId="4" applyFont="1" applyFill="1" applyBorder="1" applyAlignment="1">
      <alignment horizontal="centerContinuous"/>
    </xf>
    <xf numFmtId="0" fontId="27" fillId="9" borderId="1" xfId="4" applyFont="1" applyFill="1" applyBorder="1" applyAlignment="1">
      <alignment horizontal="left" wrapText="1"/>
    </xf>
    <xf numFmtId="0" fontId="27" fillId="9" borderId="2" xfId="4" applyFont="1" applyFill="1" applyBorder="1" applyAlignment="1">
      <alignment horizontal="left" wrapText="1"/>
    </xf>
    <xf numFmtId="0" fontId="27" fillId="9" borderId="2" xfId="4" applyFont="1" applyFill="1" applyBorder="1" applyAlignment="1">
      <alignment wrapText="1"/>
    </xf>
    <xf numFmtId="0" fontId="27" fillId="9" borderId="3" xfId="4" applyFont="1" applyFill="1" applyBorder="1" applyAlignment="1">
      <alignment horizontal="left" wrapText="1"/>
    </xf>
    <xf numFmtId="0" fontId="5" fillId="14" borderId="38" xfId="0" applyFont="1" applyFill="1" applyBorder="1" applyAlignment="1">
      <alignment horizontal="left" vertical="center" wrapText="1"/>
    </xf>
    <xf numFmtId="0" fontId="5" fillId="14" borderId="18" xfId="0" applyFont="1" applyFill="1" applyBorder="1" applyAlignment="1">
      <alignment horizontal="left" vertical="center" wrapText="1"/>
    </xf>
    <xf numFmtId="2" fontId="5" fillId="14" borderId="18" xfId="0" applyNumberFormat="1" applyFont="1" applyFill="1" applyBorder="1" applyAlignment="1">
      <alignment horizontal="left" vertical="center" wrapText="1"/>
    </xf>
    <xf numFmtId="165" fontId="5" fillId="14" borderId="18" xfId="0" applyNumberFormat="1" applyFont="1" applyFill="1" applyBorder="1" applyAlignment="1">
      <alignment vertical="center"/>
    </xf>
    <xf numFmtId="0" fontId="5" fillId="14" borderId="28" xfId="0" applyFont="1" applyFill="1" applyBorder="1" applyAlignment="1">
      <alignment horizontal="left" vertical="center" wrapText="1"/>
    </xf>
    <xf numFmtId="0" fontId="5" fillId="14" borderId="21" xfId="0" applyFont="1" applyFill="1" applyBorder="1" applyAlignment="1">
      <alignment horizontal="left" vertical="center" wrapText="1"/>
    </xf>
    <xf numFmtId="0" fontId="5" fillId="14" borderId="7" xfId="0" applyFont="1" applyFill="1" applyBorder="1" applyAlignment="1">
      <alignment horizontal="left" vertical="center" wrapText="1"/>
    </xf>
    <xf numFmtId="2" fontId="5" fillId="14" borderId="7" xfId="0" applyNumberFormat="1" applyFont="1" applyFill="1" applyBorder="1" applyAlignment="1">
      <alignment horizontal="left" vertical="center" wrapText="1"/>
    </xf>
    <xf numFmtId="165" fontId="5" fillId="14" borderId="7" xfId="0" applyNumberFormat="1" applyFont="1" applyFill="1" applyBorder="1" applyAlignment="1">
      <alignment vertical="center"/>
    </xf>
    <xf numFmtId="0" fontId="5" fillId="14" borderId="22"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7" xfId="0" applyFont="1" applyFill="1" applyBorder="1" applyAlignment="1">
      <alignment horizontal="left" vertical="center" wrapText="1"/>
    </xf>
    <xf numFmtId="2" fontId="5" fillId="2" borderId="7" xfId="0" applyNumberFormat="1" applyFont="1" applyFill="1" applyBorder="1" applyAlignment="1">
      <alignment horizontal="left" vertical="center" wrapText="1"/>
    </xf>
    <xf numFmtId="165" fontId="5" fillId="2" borderId="7" xfId="0" applyNumberFormat="1" applyFont="1" applyFill="1" applyBorder="1" applyAlignment="1">
      <alignment vertical="center"/>
    </xf>
    <xf numFmtId="0" fontId="5" fillId="2" borderId="22" xfId="0" applyFont="1" applyFill="1" applyBorder="1" applyAlignment="1">
      <alignment horizontal="left" vertical="center" wrapText="1"/>
    </xf>
    <xf numFmtId="0" fontId="20" fillId="0" borderId="0" xfId="4" applyFont="1"/>
    <xf numFmtId="0" fontId="5" fillId="2" borderId="7" xfId="0" applyFont="1" applyFill="1" applyBorder="1" applyAlignment="1">
      <alignment horizontal="left" vertical="center"/>
    </xf>
    <xf numFmtId="0" fontId="5" fillId="2" borderId="56" xfId="0" applyFont="1" applyFill="1" applyBorder="1" applyAlignment="1">
      <alignment horizontal="left" vertical="center" wrapText="1"/>
    </xf>
    <xf numFmtId="0" fontId="5" fillId="2" borderId="49" xfId="0" applyFont="1" applyFill="1" applyBorder="1" applyAlignment="1">
      <alignment horizontal="left" vertical="center" wrapText="1"/>
    </xf>
    <xf numFmtId="2" fontId="5" fillId="2" borderId="49" xfId="0" applyNumberFormat="1" applyFont="1" applyFill="1" applyBorder="1" applyAlignment="1">
      <alignment horizontal="left" vertical="center" wrapText="1"/>
    </xf>
    <xf numFmtId="165" fontId="5" fillId="2" borderId="49" xfId="0" applyNumberFormat="1" applyFont="1" applyFill="1" applyBorder="1" applyAlignment="1">
      <alignment vertical="center"/>
    </xf>
    <xf numFmtId="0" fontId="5" fillId="2" borderId="50" xfId="0" applyFont="1" applyFill="1" applyBorder="1" applyAlignment="1">
      <alignment horizontal="left" vertical="center" wrapText="1"/>
    </xf>
    <xf numFmtId="0" fontId="13" fillId="4" borderId="1" xfId="8" applyFont="1" applyFill="1" applyBorder="1" applyAlignment="1">
      <alignment horizontal="centerContinuous"/>
    </xf>
    <xf numFmtId="0" fontId="13" fillId="4" borderId="2" xfId="8" applyFont="1" applyFill="1" applyBorder="1" applyAlignment="1">
      <alignment horizontal="centerContinuous"/>
    </xf>
    <xf numFmtId="0" fontId="13" fillId="4" borderId="3" xfId="8" applyFont="1" applyFill="1" applyBorder="1" applyAlignment="1">
      <alignment horizontal="centerContinuous"/>
    </xf>
    <xf numFmtId="0" fontId="31" fillId="0" borderId="0" xfId="14" applyFont="1"/>
    <xf numFmtId="0" fontId="13" fillId="4" borderId="4" xfId="8" applyFont="1" applyFill="1" applyBorder="1" applyAlignment="1">
      <alignment horizontal="centerContinuous"/>
    </xf>
    <xf numFmtId="0" fontId="13" fillId="4" borderId="0" xfId="8" applyFont="1" applyFill="1" applyAlignment="1">
      <alignment horizontal="centerContinuous"/>
    </xf>
    <xf numFmtId="0" fontId="13" fillId="4" borderId="5" xfId="8" applyFont="1" applyFill="1" applyBorder="1" applyAlignment="1">
      <alignment horizontal="centerContinuous"/>
    </xf>
    <xf numFmtId="0" fontId="14" fillId="0" borderId="0" xfId="14" applyFont="1"/>
    <xf numFmtId="0" fontId="24" fillId="0" borderId="57" xfId="14" applyFont="1" applyBorder="1"/>
    <xf numFmtId="0" fontId="24" fillId="0" borderId="15" xfId="14" applyFont="1" applyBorder="1"/>
    <xf numFmtId="0" fontId="24" fillId="0" borderId="58" xfId="14" applyFont="1" applyBorder="1"/>
    <xf numFmtId="0" fontId="7" fillId="0" borderId="0" xfId="14"/>
    <xf numFmtId="0" fontId="11" fillId="0" borderId="0" xfId="14" applyFont="1"/>
    <xf numFmtId="0" fontId="24" fillId="0" borderId="4" xfId="14" applyFont="1" applyBorder="1"/>
    <xf numFmtId="0" fontId="24" fillId="0" borderId="0" xfId="14" applyFont="1"/>
    <xf numFmtId="0" fontId="24" fillId="0" borderId="5" xfId="14" applyFont="1" applyBorder="1"/>
    <xf numFmtId="0" fontId="48" fillId="0" borderId="0" xfId="14" applyFont="1"/>
    <xf numFmtId="0" fontId="24" fillId="0" borderId="9" xfId="14" applyFont="1" applyBorder="1"/>
    <xf numFmtId="0" fontId="24" fillId="0" borderId="10" xfId="14" applyFont="1" applyBorder="1"/>
    <xf numFmtId="0" fontId="24" fillId="0" borderId="11" xfId="14" applyFont="1" applyBorder="1"/>
    <xf numFmtId="0" fontId="12" fillId="6" borderId="0" xfId="5" applyFill="1" applyBorder="1" applyAlignment="1">
      <alignment horizontal="left" vertical="center" wrapText="1"/>
    </xf>
    <xf numFmtId="0" fontId="12" fillId="6" borderId="5" xfId="5" applyFill="1" applyBorder="1" applyAlignment="1">
      <alignment horizontal="left" vertical="center" wrapText="1"/>
    </xf>
    <xf numFmtId="0" fontId="5" fillId="5" borderId="4" xfId="6" applyFill="1" applyBorder="1" applyAlignment="1">
      <alignment horizontal="left" vertical="top" wrapText="1"/>
    </xf>
    <xf numFmtId="0" fontId="5" fillId="5" borderId="0" xfId="6" applyFill="1" applyAlignment="1">
      <alignment horizontal="left" vertical="top" wrapText="1"/>
    </xf>
    <xf numFmtId="0" fontId="5" fillId="5" borderId="5" xfId="6" applyFill="1" applyBorder="1" applyAlignment="1">
      <alignment horizontal="left" vertical="top" wrapText="1"/>
    </xf>
    <xf numFmtId="0" fontId="5" fillId="5" borderId="4" xfId="6" applyFill="1" applyBorder="1" applyAlignment="1">
      <alignment horizontal="left" vertical="center" wrapText="1"/>
    </xf>
    <xf numFmtId="0" fontId="5" fillId="5" borderId="0" xfId="6" applyFill="1" applyAlignment="1">
      <alignment horizontal="left" vertical="center" wrapText="1"/>
    </xf>
    <xf numFmtId="0" fontId="5" fillId="5" borderId="5" xfId="6" applyFill="1" applyBorder="1" applyAlignment="1">
      <alignment horizontal="left" vertical="center" wrapText="1"/>
    </xf>
    <xf numFmtId="0" fontId="12" fillId="5" borderId="4" xfId="5" applyFill="1" applyBorder="1" applyAlignment="1">
      <alignment horizontal="left" vertical="center" wrapText="1"/>
    </xf>
    <xf numFmtId="0" fontId="12" fillId="5" borderId="0" xfId="5" applyFill="1" applyBorder="1" applyAlignment="1">
      <alignment horizontal="left" vertical="center" wrapText="1"/>
    </xf>
    <xf numFmtId="0" fontId="12" fillId="5" borderId="5" xfId="5" applyFill="1" applyBorder="1" applyAlignment="1">
      <alignment horizontal="left" vertical="center" wrapText="1"/>
    </xf>
    <xf numFmtId="0" fontId="5" fillId="6" borderId="4" xfId="6" applyFill="1" applyBorder="1" applyAlignment="1">
      <alignment horizontal="left" vertical="center" wrapText="1"/>
    </xf>
    <xf numFmtId="0" fontId="5" fillId="6" borderId="0" xfId="6" applyFill="1" applyAlignment="1">
      <alignment horizontal="left" vertical="center" wrapText="1"/>
    </xf>
    <xf numFmtId="0" fontId="5" fillId="6" borderId="5" xfId="6" applyFill="1" applyBorder="1" applyAlignment="1">
      <alignment horizontal="left" vertical="center" wrapText="1"/>
    </xf>
    <xf numFmtId="0" fontId="8" fillId="5" borderId="0" xfId="6" applyFont="1" applyFill="1" applyAlignment="1">
      <alignment horizontal="left" vertical="center" wrapText="1"/>
    </xf>
    <xf numFmtId="0" fontId="5" fillId="6" borderId="0" xfId="6" applyFill="1" applyAlignment="1">
      <alignment horizontal="left" wrapText="1"/>
    </xf>
    <xf numFmtId="0" fontId="5" fillId="6" borderId="5" xfId="6" applyFill="1" applyBorder="1" applyAlignment="1">
      <alignment horizontal="left" wrapText="1"/>
    </xf>
    <xf numFmtId="0" fontId="5" fillId="6" borderId="10" xfId="6" applyFill="1" applyBorder="1" applyAlignment="1">
      <alignment horizontal="left" vertical="center" wrapText="1"/>
    </xf>
    <xf numFmtId="0" fontId="5" fillId="6" borderId="11" xfId="6" applyFill="1" applyBorder="1" applyAlignment="1">
      <alignment horizontal="left" vertical="center" wrapText="1"/>
    </xf>
    <xf numFmtId="0" fontId="5" fillId="8" borderId="6" xfId="6" applyFill="1" applyBorder="1" applyAlignment="1" applyProtection="1">
      <alignment horizontal="center" vertical="center" wrapText="1"/>
      <protection locked="0"/>
    </xf>
    <xf numFmtId="0" fontId="5" fillId="8" borderId="7" xfId="6" applyFill="1" applyBorder="1" applyAlignment="1" applyProtection="1">
      <alignment horizontal="center" vertical="center" wrapText="1"/>
      <protection locked="0"/>
    </xf>
    <xf numFmtId="0" fontId="5" fillId="8" borderId="8" xfId="6" applyFill="1" applyBorder="1" applyAlignment="1" applyProtection="1">
      <alignment horizontal="center" vertical="center" wrapText="1"/>
      <protection locked="0"/>
    </xf>
    <xf numFmtId="0" fontId="25" fillId="0" borderId="0" xfId="6" applyFont="1" applyAlignment="1" applyProtection="1">
      <alignment horizontal="center" vertical="center" wrapText="1"/>
      <protection hidden="1"/>
    </xf>
    <xf numFmtId="0" fontId="5" fillId="8" borderId="20" xfId="0" applyFon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7" fillId="0" borderId="0" xfId="8" applyFont="1" applyAlignment="1" applyProtection="1">
      <alignment horizontal="left" vertical="center" wrapText="1"/>
      <protection hidden="1"/>
    </xf>
    <xf numFmtId="0" fontId="5" fillId="8" borderId="14"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8" borderId="19" xfId="0" applyFont="1" applyFill="1" applyBorder="1" applyAlignment="1" applyProtection="1">
      <alignment horizontal="center" vertical="center" wrapText="1"/>
      <protection locked="0"/>
    </xf>
    <xf numFmtId="0" fontId="27" fillId="0" borderId="0" xfId="6" applyFont="1" applyAlignment="1" applyProtection="1">
      <alignment horizontal="left" vertical="center" wrapText="1"/>
      <protection hidden="1"/>
    </xf>
    <xf numFmtId="0" fontId="24" fillId="8" borderId="23" xfId="6" applyFont="1" applyFill="1" applyBorder="1" applyAlignment="1" applyProtection="1">
      <alignment horizontal="center"/>
      <protection locked="0"/>
    </xf>
    <xf numFmtId="0" fontId="24" fillId="8" borderId="24" xfId="6" applyFont="1" applyFill="1" applyBorder="1" applyAlignment="1" applyProtection="1">
      <alignment horizontal="center"/>
      <protection locked="0"/>
    </xf>
    <xf numFmtId="0" fontId="24" fillId="8" borderId="25" xfId="6" applyFont="1" applyFill="1" applyBorder="1" applyAlignment="1" applyProtection="1">
      <alignment horizontal="center"/>
      <protection locked="0"/>
    </xf>
    <xf numFmtId="0" fontId="5" fillId="6" borderId="4" xfId="6" applyFill="1" applyBorder="1" applyAlignment="1" applyProtection="1">
      <alignment horizontal="left" vertical="center" wrapText="1"/>
      <protection hidden="1"/>
    </xf>
    <xf numFmtId="0" fontId="5" fillId="6" borderId="0" xfId="6" applyFill="1" applyAlignment="1" applyProtection="1">
      <alignment horizontal="left" vertical="center" wrapText="1"/>
      <protection hidden="1"/>
    </xf>
    <xf numFmtId="0" fontId="27" fillId="10" borderId="23" xfId="6" applyFont="1" applyFill="1" applyBorder="1" applyAlignment="1" applyProtection="1">
      <alignment horizontal="center"/>
      <protection hidden="1"/>
    </xf>
    <xf numFmtId="0" fontId="27" fillId="10" borderId="24" xfId="6" applyFont="1" applyFill="1" applyBorder="1" applyAlignment="1" applyProtection="1">
      <alignment horizontal="center"/>
      <protection hidden="1"/>
    </xf>
    <xf numFmtId="0" fontId="27" fillId="10" borderId="25" xfId="6" applyFont="1" applyFill="1" applyBorder="1" applyAlignment="1" applyProtection="1">
      <alignment horizontal="center"/>
      <protection hidden="1"/>
    </xf>
    <xf numFmtId="0" fontId="5" fillId="0" borderId="0" xfId="8" applyFont="1" applyAlignment="1" applyProtection="1">
      <alignment horizontal="center" vertical="center" wrapText="1"/>
      <protection locked="0" hidden="1"/>
    </xf>
    <xf numFmtId="165" fontId="5" fillId="8" borderId="37" xfId="8" applyNumberFormat="1" applyFont="1" applyFill="1" applyBorder="1" applyAlignment="1" applyProtection="1">
      <alignment horizontal="center" vertical="center" wrapText="1"/>
      <protection locked="0"/>
    </xf>
    <xf numFmtId="165" fontId="5" fillId="8" borderId="29" xfId="8" applyNumberFormat="1" applyFont="1" applyFill="1" applyBorder="1" applyAlignment="1" applyProtection="1">
      <alignment horizontal="center" vertical="center" wrapText="1"/>
      <protection locked="0"/>
    </xf>
    <xf numFmtId="49" fontId="18" fillId="0" borderId="4" xfId="8" applyNumberFormat="1" applyFont="1" applyBorder="1" applyAlignment="1" applyProtection="1">
      <alignment horizontal="left" vertical="top" wrapText="1"/>
      <protection hidden="1"/>
    </xf>
    <xf numFmtId="49" fontId="18" fillId="0" borderId="0" xfId="8" applyNumberFormat="1" applyFont="1" applyAlignment="1" applyProtection="1">
      <alignment horizontal="left" vertical="top" wrapText="1"/>
      <protection hidden="1"/>
    </xf>
    <xf numFmtId="0" fontId="10" fillId="6" borderId="4" xfId="8" applyFont="1" applyFill="1" applyBorder="1" applyAlignment="1" applyProtection="1">
      <alignment horizontal="left" vertical="center" wrapText="1"/>
      <protection hidden="1"/>
    </xf>
    <xf numFmtId="0" fontId="10" fillId="6" borderId="0" xfId="8" applyFont="1" applyFill="1" applyAlignment="1" applyProtection="1">
      <alignment horizontal="left" vertical="center" wrapText="1"/>
      <protection hidden="1"/>
    </xf>
    <xf numFmtId="0" fontId="5" fillId="0" borderId="0" xfId="8" applyFont="1" applyAlignment="1" applyProtection="1">
      <alignment horizontal="left" vertical="center" wrapText="1"/>
      <protection locked="0" hidden="1"/>
    </xf>
    <xf numFmtId="0" fontId="5" fillId="0" borderId="18" xfId="8" applyFont="1" applyBorder="1" applyAlignment="1" applyProtection="1">
      <alignment horizontal="left" vertical="center" wrapText="1"/>
      <protection locked="0" hidden="1"/>
    </xf>
    <xf numFmtId="0" fontId="0" fillId="8" borderId="20" xfId="0" applyFill="1" applyBorder="1" applyAlignment="1" applyProtection="1">
      <alignment horizontal="center" vertical="top" wrapText="1"/>
      <protection locked="0"/>
    </xf>
    <xf numFmtId="0" fontId="5" fillId="6" borderId="4" xfId="0" applyFont="1" applyFill="1" applyBorder="1" applyAlignment="1">
      <alignment horizontal="left" vertical="center" wrapText="1"/>
    </xf>
    <xf numFmtId="0" fontId="5" fillId="6" borderId="0" xfId="0" applyFont="1" applyFill="1" applyAlignment="1">
      <alignment horizontal="left" vertical="center" wrapText="1"/>
    </xf>
    <xf numFmtId="0" fontId="5" fillId="0" borderId="4" xfId="0" applyFont="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34" fillId="11" borderId="1" xfId="8" applyFont="1" applyFill="1" applyBorder="1" applyAlignment="1" applyProtection="1">
      <alignment horizontal="center" wrapText="1"/>
      <protection hidden="1"/>
    </xf>
    <xf numFmtId="0" fontId="34" fillId="11" borderId="2" xfId="8" applyFont="1" applyFill="1" applyBorder="1" applyAlignment="1" applyProtection="1">
      <alignment horizontal="center" wrapText="1"/>
      <protection hidden="1"/>
    </xf>
    <xf numFmtId="0" fontId="34" fillId="11" borderId="3" xfId="8" applyFont="1" applyFill="1" applyBorder="1" applyAlignment="1" applyProtection="1">
      <alignment horizontal="center" wrapText="1"/>
      <protection hidden="1"/>
    </xf>
    <xf numFmtId="0" fontId="10" fillId="6" borderId="4" xfId="10" applyFont="1" applyFill="1" applyBorder="1" applyAlignment="1" applyProtection="1">
      <alignment horizontal="left" vertical="top" wrapText="1"/>
      <protection hidden="1"/>
    </xf>
    <xf numFmtId="0" fontId="10" fillId="6" borderId="0" xfId="10" applyFont="1" applyFill="1" applyAlignment="1" applyProtection="1">
      <alignment horizontal="left" vertical="top" wrapText="1"/>
      <protection hidden="1"/>
    </xf>
    <xf numFmtId="0" fontId="10" fillId="6" borderId="5" xfId="10" applyFont="1" applyFill="1" applyBorder="1" applyAlignment="1" applyProtection="1">
      <alignment horizontal="left" vertical="top" wrapText="1"/>
      <protection hidden="1"/>
    </xf>
    <xf numFmtId="0" fontId="0" fillId="8" borderId="6"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0" fillId="8" borderId="22" xfId="0" applyFill="1" applyBorder="1" applyAlignment="1" applyProtection="1">
      <alignment horizontal="center" vertical="center" wrapText="1"/>
      <protection locked="0"/>
    </xf>
    <xf numFmtId="0" fontId="40" fillId="6" borderId="4" xfId="11" applyFont="1" applyFill="1" applyBorder="1" applyAlignment="1" applyProtection="1">
      <alignment horizontal="left" vertical="center" wrapText="1"/>
      <protection hidden="1"/>
    </xf>
    <xf numFmtId="0" fontId="40" fillId="6" borderId="0" xfId="11" applyFont="1" applyFill="1" applyAlignment="1" applyProtection="1">
      <alignment horizontal="left" vertical="center" wrapText="1"/>
      <protection hidden="1"/>
    </xf>
    <xf numFmtId="0" fontId="40" fillId="6" borderId="5" xfId="11" applyFont="1" applyFill="1" applyBorder="1" applyAlignment="1" applyProtection="1">
      <alignment horizontal="left" vertical="center" wrapText="1"/>
      <protection hidden="1"/>
    </xf>
    <xf numFmtId="0" fontId="18" fillId="6" borderId="4" xfId="11" applyFont="1" applyFill="1" applyBorder="1" applyAlignment="1" applyProtection="1">
      <alignment horizontal="left" vertical="center" wrapText="1"/>
      <protection hidden="1"/>
    </xf>
    <xf numFmtId="0" fontId="18" fillId="6" borderId="0" xfId="11" applyFont="1" applyFill="1" applyAlignment="1" applyProtection="1">
      <alignment horizontal="left" vertical="center" wrapText="1"/>
      <protection hidden="1"/>
    </xf>
    <xf numFmtId="0" fontId="22" fillId="6" borderId="4" xfId="11" applyFont="1" applyFill="1" applyBorder="1" applyAlignment="1" applyProtection="1">
      <alignment horizontal="left" vertical="center"/>
      <protection hidden="1"/>
    </xf>
    <xf numFmtId="0" fontId="22" fillId="6" borderId="0" xfId="11" applyFont="1" applyFill="1" applyAlignment="1" applyProtection="1">
      <alignment horizontal="left" vertical="center"/>
      <protection hidden="1"/>
    </xf>
    <xf numFmtId="0" fontId="27" fillId="6" borderId="2" xfId="11" applyFont="1" applyFill="1" applyBorder="1" applyAlignment="1">
      <alignment horizontal="center" wrapText="1"/>
    </xf>
    <xf numFmtId="0" fontId="27" fillId="6" borderId="3" xfId="11" applyFont="1" applyFill="1" applyBorder="1" applyAlignment="1">
      <alignment horizontal="center" wrapText="1"/>
    </xf>
    <xf numFmtId="0" fontId="8" fillId="6" borderId="0" xfId="0" applyFont="1" applyFill="1" applyAlignment="1">
      <alignment horizontal="center"/>
    </xf>
    <xf numFmtId="0" fontId="8" fillId="6" borderId="5" xfId="0" applyFont="1" applyFill="1" applyBorder="1" applyAlignment="1">
      <alignment horizontal="center"/>
    </xf>
    <xf numFmtId="0" fontId="0" fillId="8" borderId="20" xfId="0" applyFill="1" applyBorder="1" applyAlignment="1" applyProtection="1">
      <alignment horizontal="center" vertical="center" wrapText="1"/>
      <protection locked="0"/>
    </xf>
    <xf numFmtId="0" fontId="0" fillId="8" borderId="32" xfId="0" applyFill="1" applyBorder="1" applyAlignment="1" applyProtection="1">
      <alignment horizontal="center" vertical="center" wrapText="1"/>
      <protection locked="0"/>
    </xf>
    <xf numFmtId="0" fontId="0" fillId="8" borderId="48" xfId="0" applyFill="1" applyBorder="1" applyAlignment="1" applyProtection="1">
      <alignment horizontal="center" vertical="center" wrapText="1"/>
      <protection locked="0"/>
    </xf>
    <xf numFmtId="0" fontId="0" fillId="8" borderId="49" xfId="0" applyFill="1" applyBorder="1" applyAlignment="1" applyProtection="1">
      <alignment horizontal="center" vertical="center" wrapText="1"/>
      <protection locked="0"/>
    </xf>
    <xf numFmtId="0" fontId="0" fillId="8" borderId="50" xfId="0" applyFill="1" applyBorder="1" applyAlignment="1" applyProtection="1">
      <alignment horizontal="center" vertical="center" wrapText="1"/>
      <protection locked="0"/>
    </xf>
    <xf numFmtId="0" fontId="43" fillId="6" borderId="4" xfId="11" applyFont="1" applyFill="1" applyBorder="1" applyAlignment="1" applyProtection="1">
      <alignment horizontal="left" vertical="center" wrapText="1"/>
      <protection hidden="1"/>
    </xf>
    <xf numFmtId="0" fontId="43" fillId="6" borderId="0" xfId="11" applyFont="1" applyFill="1" applyAlignment="1" applyProtection="1">
      <alignment horizontal="left" vertical="center" wrapText="1"/>
      <protection hidden="1"/>
    </xf>
    <xf numFmtId="0" fontId="23" fillId="6" borderId="4" xfId="11" applyFont="1" applyFill="1" applyBorder="1" applyAlignment="1" applyProtection="1">
      <alignment horizontal="left" vertical="center" wrapText="1"/>
      <protection hidden="1"/>
    </xf>
    <xf numFmtId="0" fontId="23" fillId="6" borderId="0" xfId="11" applyFont="1" applyFill="1" applyAlignment="1" applyProtection="1">
      <alignment horizontal="left" vertical="center" wrapText="1"/>
      <protection hidden="1"/>
    </xf>
    <xf numFmtId="0" fontId="27" fillId="6" borderId="2" xfId="11" applyFont="1" applyFill="1" applyBorder="1" applyAlignment="1" applyProtection="1">
      <alignment horizontal="center" vertical="center" wrapText="1"/>
      <protection hidden="1"/>
    </xf>
    <xf numFmtId="0" fontId="27" fillId="6" borderId="2" xfId="11" applyFont="1" applyFill="1" applyBorder="1" applyAlignment="1" applyProtection="1">
      <alignment horizontal="center" vertical="center"/>
      <protection hidden="1"/>
    </xf>
    <xf numFmtId="0" fontId="27" fillId="6" borderId="3" xfId="11" applyFont="1" applyFill="1" applyBorder="1" applyAlignment="1" applyProtection="1">
      <alignment horizontal="center" vertical="center"/>
      <protection hidden="1"/>
    </xf>
    <xf numFmtId="0" fontId="27" fillId="6" borderId="18" xfId="11" applyFont="1" applyFill="1" applyBorder="1" applyAlignment="1" applyProtection="1">
      <alignment horizontal="center" wrapText="1"/>
      <protection hidden="1"/>
    </xf>
    <xf numFmtId="0" fontId="27" fillId="6" borderId="18" xfId="11" applyFont="1" applyFill="1" applyBorder="1" applyAlignment="1" applyProtection="1">
      <alignment horizontal="center"/>
      <protection hidden="1"/>
    </xf>
    <xf numFmtId="0" fontId="27" fillId="6" borderId="28" xfId="11" applyFont="1" applyFill="1" applyBorder="1" applyAlignment="1" applyProtection="1">
      <alignment horizontal="center"/>
      <protection hidden="1"/>
    </xf>
    <xf numFmtId="0" fontId="5" fillId="0" borderId="6"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0" fontId="5" fillId="3" borderId="6" xfId="0" applyFont="1" applyFill="1" applyBorder="1" applyAlignment="1" applyProtection="1">
      <alignment horizontal="left" vertical="center"/>
      <protection hidden="1"/>
    </xf>
    <xf numFmtId="0" fontId="5" fillId="3" borderId="7" xfId="0" applyFont="1" applyFill="1" applyBorder="1" applyAlignment="1" applyProtection="1">
      <alignment horizontal="left" vertical="center"/>
      <protection hidden="1"/>
    </xf>
    <xf numFmtId="0" fontId="5" fillId="3" borderId="8" xfId="0" applyFont="1" applyFill="1" applyBorder="1" applyAlignment="1" applyProtection="1">
      <alignment horizontal="left" vertical="center"/>
      <protection hidden="1"/>
    </xf>
    <xf numFmtId="0" fontId="18" fillId="8" borderId="6" xfId="8" applyFont="1" applyFill="1" applyBorder="1" applyAlignment="1" applyProtection="1">
      <alignment horizontal="left" vertical="center"/>
      <protection locked="0"/>
    </xf>
    <xf numFmtId="0" fontId="18" fillId="8" borderId="7" xfId="8" applyFont="1" applyFill="1" applyBorder="1" applyAlignment="1" applyProtection="1">
      <alignment horizontal="left" vertical="center"/>
      <protection locked="0"/>
    </xf>
    <xf numFmtId="0" fontId="18" fillId="8" borderId="8" xfId="8" applyFont="1" applyFill="1" applyBorder="1" applyAlignment="1" applyProtection="1">
      <alignment horizontal="left" vertical="center"/>
      <protection locked="0"/>
    </xf>
    <xf numFmtId="0" fontId="18" fillId="8" borderId="48" xfId="8" applyFont="1" applyFill="1" applyBorder="1" applyAlignment="1" applyProtection="1">
      <alignment horizontal="left" vertical="center"/>
      <protection locked="0"/>
    </xf>
    <xf numFmtId="0" fontId="18" fillId="8" borderId="49" xfId="8" applyFont="1" applyFill="1" applyBorder="1" applyAlignment="1" applyProtection="1">
      <alignment horizontal="left" vertical="center"/>
      <protection locked="0"/>
    </xf>
    <xf numFmtId="0" fontId="18" fillId="8" borderId="34" xfId="8" applyFont="1" applyFill="1" applyBorder="1" applyAlignment="1" applyProtection="1">
      <alignment horizontal="left" vertical="center"/>
      <protection locked="0"/>
    </xf>
    <xf numFmtId="0" fontId="5" fillId="8" borderId="35" xfId="0" applyFont="1" applyFill="1" applyBorder="1" applyAlignment="1" applyProtection="1">
      <alignment horizontal="center" vertical="center"/>
      <protection locked="0"/>
    </xf>
    <xf numFmtId="0" fontId="5" fillId="0" borderId="4" xfId="0" applyFont="1" applyBorder="1" applyAlignment="1">
      <alignment horizontal="left" wrapText="1"/>
    </xf>
    <xf numFmtId="0" fontId="5" fillId="0" borderId="0" xfId="0" applyFont="1" applyAlignment="1">
      <alignment horizontal="left" wrapText="1"/>
    </xf>
    <xf numFmtId="0" fontId="5" fillId="13" borderId="14" xfId="0" applyFont="1" applyFill="1" applyBorder="1" applyAlignment="1" applyProtection="1">
      <alignment horizontal="center" vertical="center"/>
      <protection locked="0"/>
    </xf>
    <xf numFmtId="0" fontId="0" fillId="13" borderId="15" xfId="0" applyFill="1" applyBorder="1" applyAlignment="1" applyProtection="1">
      <alignment horizontal="center" vertical="center"/>
      <protection locked="0"/>
    </xf>
    <xf numFmtId="0" fontId="0" fillId="13" borderId="16" xfId="0" applyFill="1" applyBorder="1" applyAlignment="1" applyProtection="1">
      <alignment horizontal="center" vertical="center"/>
      <protection locked="0"/>
    </xf>
    <xf numFmtId="0" fontId="0" fillId="13" borderId="12" xfId="0" applyFill="1" applyBorder="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13" borderId="13" xfId="0" applyFill="1"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0" fontId="0" fillId="13" borderId="18" xfId="0" applyFill="1" applyBorder="1" applyAlignment="1" applyProtection="1">
      <alignment horizontal="center" vertical="center"/>
      <protection locked="0"/>
    </xf>
    <xf numFmtId="0" fontId="0" fillId="13" borderId="19" xfId="0" applyFill="1" applyBorder="1" applyAlignment="1" applyProtection="1">
      <alignment horizontal="center" vertical="center"/>
      <protection locked="0"/>
    </xf>
    <xf numFmtId="0" fontId="18" fillId="6" borderId="4" xfId="11" applyFont="1" applyFill="1" applyBorder="1" applyAlignment="1" applyProtection="1">
      <alignment horizontal="left" vertical="top" wrapText="1"/>
      <protection hidden="1"/>
    </xf>
    <xf numFmtId="0" fontId="18" fillId="6" borderId="0" xfId="11" applyFont="1" applyFill="1" applyAlignment="1" applyProtection="1">
      <alignment horizontal="left" vertical="top" wrapText="1"/>
      <protection hidden="1"/>
    </xf>
    <xf numFmtId="0" fontId="18" fillId="6" borderId="5" xfId="11" applyFont="1" applyFill="1" applyBorder="1" applyAlignment="1" applyProtection="1">
      <alignment horizontal="left" vertical="top" wrapText="1"/>
      <protection hidden="1"/>
    </xf>
    <xf numFmtId="0" fontId="8" fillId="6" borderId="51" xfId="11" applyFont="1" applyFill="1" applyBorder="1" applyAlignment="1" applyProtection="1">
      <alignment horizontal="center" wrapText="1"/>
      <protection hidden="1"/>
    </xf>
    <xf numFmtId="0" fontId="8" fillId="6" borderId="52" xfId="11" applyFont="1" applyFill="1" applyBorder="1" applyAlignment="1" applyProtection="1">
      <alignment horizontal="center" wrapText="1"/>
      <protection hidden="1"/>
    </xf>
    <xf numFmtId="0" fontId="7" fillId="8" borderId="20" xfId="13" applyNumberFormat="1" applyFont="1" applyFill="1" applyBorder="1" applyAlignment="1" applyProtection="1">
      <alignment horizontal="center" vertical="center" wrapText="1"/>
      <protection locked="0"/>
    </xf>
  </cellXfs>
  <cellStyles count="15">
    <cellStyle name="Comma" xfId="1" builtinId="3"/>
    <cellStyle name="Comma 2 2 2" xfId="13" xr:uid="{B4D17586-A8FE-42ED-A9F4-EDEC01F6AF03}"/>
    <cellStyle name="Comma 3" xfId="9" xr:uid="{2B070502-13B6-43A0-9B78-52CBF804630E}"/>
    <cellStyle name="Hyperlink" xfId="5" builtinId="8"/>
    <cellStyle name="Normal" xfId="0" builtinId="0"/>
    <cellStyle name="Normal 10" xfId="6" xr:uid="{3BF4913B-4C0B-4D6B-BD3F-1391C2153A69}"/>
    <cellStyle name="Normal 2 2" xfId="8" xr:uid="{BE52C791-7275-4F28-8AF8-7EFDE6B5F695}"/>
    <cellStyle name="Normal 2 2 2" xfId="14" xr:uid="{A28A3EEB-E295-49CB-ABA8-5A74BEBBDBCF}"/>
    <cellStyle name="Normal 2 2 3" xfId="2" xr:uid="{2834BCAD-F098-43B3-ADA2-825EEEA556A2}"/>
    <cellStyle name="Normal 2 2 4" xfId="10" xr:uid="{8815DBF3-684D-4B7C-B10C-DEE70D2C8BA1}"/>
    <cellStyle name="Normal 2 3" xfId="11" xr:uid="{1E704603-1D3D-4B54-8C02-2B79128D3C5E}"/>
    <cellStyle name="Normal 2 4" xfId="7" xr:uid="{DA23989D-961F-4C77-B946-CFAEF54BB137}"/>
    <cellStyle name="Normal 5 4" xfId="4" xr:uid="{A52ECFF9-FAF4-4A59-BDF6-AC573CBF3269}"/>
    <cellStyle name="Normal 7" xfId="12" xr:uid="{60D73537-F366-4BAD-9520-E5B1306F675E}"/>
    <cellStyle name="Normal 9 4" xfId="3" xr:uid="{22CADD31-8A92-4878-9633-52D5C358D098}"/>
  </cellStyles>
  <dxfs count="6">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border>
        <left/>
        <right/>
        <top/>
        <bottom/>
      </border>
    </dxf>
    <dxf>
      <font>
        <b/>
        <i val="0"/>
        <color theme="0"/>
      </font>
      <fill>
        <patternFill>
          <bgColor rgb="FFA52040"/>
        </patternFill>
      </fill>
    </dxf>
    <dxf>
      <font>
        <b/>
        <i val="0"/>
        <color theme="0"/>
      </font>
      <fill>
        <patternFill>
          <bgColor rgb="FFA52040"/>
        </patternFill>
      </fill>
    </dxf>
    <dxf>
      <font>
        <b val="0"/>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2381</xdr:rowOff>
    </xdr:from>
    <xdr:to>
      <xdr:col>1</xdr:col>
      <xdr:colOff>873918</xdr:colOff>
      <xdr:row>29</xdr:row>
      <xdr:rowOff>93547</xdr:rowOff>
    </xdr:to>
    <xdr:sp macro="" textlink="">
      <xdr:nvSpPr>
        <xdr:cNvPr id="2" name="Rectangle 1">
          <a:extLst>
            <a:ext uri="{FF2B5EF4-FFF2-40B4-BE49-F238E27FC236}">
              <a16:creationId xmlns:a16="http://schemas.microsoft.com/office/drawing/2014/main" id="{C02DC2D8-C9DB-4C28-9437-B7AA8EF08FB2}"/>
            </a:ext>
          </a:extLst>
        </xdr:cNvPr>
        <xdr:cNvSpPr/>
      </xdr:nvSpPr>
      <xdr:spPr>
        <a:xfrm>
          <a:off x="76200" y="4374356"/>
          <a:ext cx="3064668" cy="415016"/>
        </a:xfrm>
        <a:prstGeom prst="rect">
          <a:avLst/>
        </a:prstGeom>
        <a:solidFill>
          <a:srgbClr val="0A4977"/>
        </a:solidFill>
        <a:ln>
          <a:solidFill>
            <a:srgbClr val="39414D"/>
          </a:solidFill>
        </a:ln>
        <a:effectLst>
          <a:outerShdw blurRad="50800" dist="38100" dir="2700000" algn="tl" rotWithShape="0">
            <a:prstClr val="black">
              <a:alpha val="40000"/>
            </a:prstClr>
          </a:outerShdw>
        </a:effectLst>
        <a:scene3d>
          <a:camera prst="obliqueTopLef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Client Ready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47625</xdr:rowOff>
    </xdr:from>
    <xdr:to>
      <xdr:col>2</xdr:col>
      <xdr:colOff>112643</xdr:colOff>
      <xdr:row>55</xdr:row>
      <xdr:rowOff>275095</xdr:rowOff>
    </xdr:to>
    <xdr:pic>
      <xdr:nvPicPr>
        <xdr:cNvPr id="2" name="Picture 1">
          <a:extLst>
            <a:ext uri="{FF2B5EF4-FFF2-40B4-BE49-F238E27FC236}">
              <a16:creationId xmlns:a16="http://schemas.microsoft.com/office/drawing/2014/main" id="{DFDF8055-312C-4F44-A51B-4C03C38D1779}"/>
            </a:ext>
          </a:extLst>
        </xdr:cNvPr>
        <xdr:cNvPicPr>
          <a:picLocks noChangeAspect="1"/>
        </xdr:cNvPicPr>
      </xdr:nvPicPr>
      <xdr:blipFill>
        <a:blip xmlns:r="http://schemas.openxmlformats.org/officeDocument/2006/relationships" r:embed="rId1"/>
        <a:stretch>
          <a:fillRect/>
        </a:stretch>
      </xdr:blipFill>
      <xdr:spPr>
        <a:xfrm>
          <a:off x="0" y="51069875"/>
          <a:ext cx="1236593" cy="230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83</xdr:row>
      <xdr:rowOff>47625</xdr:rowOff>
    </xdr:from>
    <xdr:to>
      <xdr:col>3</xdr:col>
      <xdr:colOff>313309</xdr:colOff>
      <xdr:row>84</xdr:row>
      <xdr:rowOff>124284</xdr:rowOff>
    </xdr:to>
    <xdr:pic>
      <xdr:nvPicPr>
        <xdr:cNvPr id="2" name="Picture 1">
          <a:extLst>
            <a:ext uri="{FF2B5EF4-FFF2-40B4-BE49-F238E27FC236}">
              <a16:creationId xmlns:a16="http://schemas.microsoft.com/office/drawing/2014/main" id="{90FE80C8-9213-46D1-A23B-0B6AA5EF9894}"/>
            </a:ext>
          </a:extLst>
        </xdr:cNvPr>
        <xdr:cNvPicPr>
          <a:picLocks noChangeAspect="1"/>
        </xdr:cNvPicPr>
      </xdr:nvPicPr>
      <xdr:blipFill>
        <a:blip xmlns:r="http://schemas.openxmlformats.org/officeDocument/2006/relationships" r:embed="rId1"/>
        <a:stretch>
          <a:fillRect/>
        </a:stretch>
      </xdr:blipFill>
      <xdr:spPr>
        <a:xfrm>
          <a:off x="19050" y="15008225"/>
          <a:ext cx="1237234" cy="241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61</xdr:row>
      <xdr:rowOff>47625</xdr:rowOff>
    </xdr:from>
    <xdr:to>
      <xdr:col>2</xdr:col>
      <xdr:colOff>856234</xdr:colOff>
      <xdr:row>61</xdr:row>
      <xdr:rowOff>273228</xdr:rowOff>
    </xdr:to>
    <xdr:pic>
      <xdr:nvPicPr>
        <xdr:cNvPr id="2" name="Picture 1">
          <a:extLst>
            <a:ext uri="{FF2B5EF4-FFF2-40B4-BE49-F238E27FC236}">
              <a16:creationId xmlns:a16="http://schemas.microsoft.com/office/drawing/2014/main" id="{8DAB4D64-B7FB-4280-8F25-EB401BDA5FAD}"/>
            </a:ext>
          </a:extLst>
        </xdr:cNvPr>
        <xdr:cNvPicPr>
          <a:picLocks noChangeAspect="1"/>
        </xdr:cNvPicPr>
      </xdr:nvPicPr>
      <xdr:blipFill>
        <a:blip xmlns:r="http://schemas.openxmlformats.org/officeDocument/2006/relationships" r:embed="rId1"/>
        <a:stretch>
          <a:fillRect/>
        </a:stretch>
      </xdr:blipFill>
      <xdr:spPr>
        <a:xfrm>
          <a:off x="57150" y="12865100"/>
          <a:ext cx="1237234" cy="2287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41</xdr:row>
      <xdr:rowOff>47625</xdr:rowOff>
    </xdr:from>
    <xdr:to>
      <xdr:col>2</xdr:col>
      <xdr:colOff>856234</xdr:colOff>
      <xdr:row>41</xdr:row>
      <xdr:rowOff>275094</xdr:rowOff>
    </xdr:to>
    <xdr:pic>
      <xdr:nvPicPr>
        <xdr:cNvPr id="2" name="Picture 1">
          <a:extLst>
            <a:ext uri="{FF2B5EF4-FFF2-40B4-BE49-F238E27FC236}">
              <a16:creationId xmlns:a16="http://schemas.microsoft.com/office/drawing/2014/main" id="{2AA0D88E-C26E-4506-853A-A281E48128E1}"/>
            </a:ext>
          </a:extLst>
        </xdr:cNvPr>
        <xdr:cNvPicPr>
          <a:picLocks noChangeAspect="1"/>
        </xdr:cNvPicPr>
      </xdr:nvPicPr>
      <xdr:blipFill>
        <a:blip xmlns:r="http://schemas.openxmlformats.org/officeDocument/2006/relationships" r:embed="rId1"/>
        <a:stretch>
          <a:fillRect/>
        </a:stretch>
      </xdr:blipFill>
      <xdr:spPr>
        <a:xfrm>
          <a:off x="57150" y="8464550"/>
          <a:ext cx="1237234" cy="230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33</xdr:row>
      <xdr:rowOff>28575</xdr:rowOff>
    </xdr:from>
    <xdr:to>
      <xdr:col>1</xdr:col>
      <xdr:colOff>621284</xdr:colOff>
      <xdr:row>34</xdr:row>
      <xdr:rowOff>94120</xdr:rowOff>
    </xdr:to>
    <xdr:pic>
      <xdr:nvPicPr>
        <xdr:cNvPr id="2" name="Picture 1">
          <a:extLst>
            <a:ext uri="{FF2B5EF4-FFF2-40B4-BE49-F238E27FC236}">
              <a16:creationId xmlns:a16="http://schemas.microsoft.com/office/drawing/2014/main" id="{9AA192EA-37D8-4A60-AE9C-0366A11DEFC3}"/>
            </a:ext>
          </a:extLst>
        </xdr:cNvPr>
        <xdr:cNvPicPr>
          <a:picLocks noChangeAspect="1"/>
        </xdr:cNvPicPr>
      </xdr:nvPicPr>
      <xdr:blipFill>
        <a:blip xmlns:r="http://schemas.openxmlformats.org/officeDocument/2006/relationships" r:embed="rId1"/>
        <a:stretch>
          <a:fillRect/>
        </a:stretch>
      </xdr:blipFill>
      <xdr:spPr>
        <a:xfrm>
          <a:off x="0" y="6530975"/>
          <a:ext cx="1230884" cy="2306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38</xdr:row>
      <xdr:rowOff>47625</xdr:rowOff>
    </xdr:from>
    <xdr:to>
      <xdr:col>1</xdr:col>
      <xdr:colOff>1068959</xdr:colOff>
      <xdr:row>39</xdr:row>
      <xdr:rowOff>9703</xdr:rowOff>
    </xdr:to>
    <xdr:pic>
      <xdr:nvPicPr>
        <xdr:cNvPr id="2" name="Picture 1">
          <a:extLst>
            <a:ext uri="{FF2B5EF4-FFF2-40B4-BE49-F238E27FC236}">
              <a16:creationId xmlns:a16="http://schemas.microsoft.com/office/drawing/2014/main" id="{CD1E7BD6-DB26-4C9C-8C02-14BACED69553}"/>
            </a:ext>
          </a:extLst>
        </xdr:cNvPr>
        <xdr:cNvPicPr>
          <a:picLocks noChangeAspect="1"/>
        </xdr:cNvPicPr>
      </xdr:nvPicPr>
      <xdr:blipFill>
        <a:blip xmlns:r="http://schemas.openxmlformats.org/officeDocument/2006/relationships" r:embed="rId1"/>
        <a:stretch>
          <a:fillRect/>
        </a:stretch>
      </xdr:blipFill>
      <xdr:spPr>
        <a:xfrm>
          <a:off x="44450" y="8493125"/>
          <a:ext cx="1243584" cy="2414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35</xdr:row>
      <xdr:rowOff>53975</xdr:rowOff>
    </xdr:from>
    <xdr:to>
      <xdr:col>1</xdr:col>
      <xdr:colOff>1092771</xdr:colOff>
      <xdr:row>35</xdr:row>
      <xdr:rowOff>297320</xdr:rowOff>
    </xdr:to>
    <xdr:pic>
      <xdr:nvPicPr>
        <xdr:cNvPr id="2" name="Picture 1">
          <a:extLst>
            <a:ext uri="{FF2B5EF4-FFF2-40B4-BE49-F238E27FC236}">
              <a16:creationId xmlns:a16="http://schemas.microsoft.com/office/drawing/2014/main" id="{FDBF90BF-DF5E-4F5E-9161-7EE0250B1145}"/>
            </a:ext>
          </a:extLst>
        </xdr:cNvPr>
        <xdr:cNvPicPr>
          <a:picLocks noChangeAspect="1"/>
        </xdr:cNvPicPr>
      </xdr:nvPicPr>
      <xdr:blipFill>
        <a:blip xmlns:r="http://schemas.openxmlformats.org/officeDocument/2006/relationships" r:embed="rId1"/>
        <a:stretch>
          <a:fillRect/>
        </a:stretch>
      </xdr:blipFill>
      <xdr:spPr>
        <a:xfrm>
          <a:off x="66675" y="7178675"/>
          <a:ext cx="1245171" cy="2433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28575</xdr:colOff>
      <xdr:row>79</xdr:row>
      <xdr:rowOff>38100</xdr:rowOff>
    </xdr:from>
    <xdr:ext cx="1204804" cy="235633"/>
    <xdr:pic>
      <xdr:nvPicPr>
        <xdr:cNvPr id="2" name="Picture 1">
          <a:extLst>
            <a:ext uri="{FF2B5EF4-FFF2-40B4-BE49-F238E27FC236}">
              <a16:creationId xmlns:a16="http://schemas.microsoft.com/office/drawing/2014/main" id="{EC92313E-98D4-4643-87DE-26EC7C811D3D}"/>
            </a:ext>
          </a:extLst>
        </xdr:cNvPr>
        <xdr:cNvPicPr>
          <a:picLocks noChangeAspect="1"/>
        </xdr:cNvPicPr>
      </xdr:nvPicPr>
      <xdr:blipFill>
        <a:blip xmlns:r="http://schemas.openxmlformats.org/officeDocument/2006/relationships" r:embed="rId1"/>
        <a:stretch>
          <a:fillRect/>
        </a:stretch>
      </xdr:blipFill>
      <xdr:spPr>
        <a:xfrm>
          <a:off x="25400" y="18916650"/>
          <a:ext cx="1204804" cy="23563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18</xdr:row>
      <xdr:rowOff>9525</xdr:rowOff>
    </xdr:from>
    <xdr:to>
      <xdr:col>2</xdr:col>
      <xdr:colOff>907034</xdr:colOff>
      <xdr:row>19</xdr:row>
      <xdr:rowOff>78245</xdr:rowOff>
    </xdr:to>
    <xdr:pic>
      <xdr:nvPicPr>
        <xdr:cNvPr id="2" name="Picture 1">
          <a:extLst>
            <a:ext uri="{FF2B5EF4-FFF2-40B4-BE49-F238E27FC236}">
              <a16:creationId xmlns:a16="http://schemas.microsoft.com/office/drawing/2014/main" id="{721CAB90-CEDD-4CA8-989E-5FFCD19682A3}"/>
            </a:ext>
          </a:extLst>
        </xdr:cNvPr>
        <xdr:cNvPicPr>
          <a:picLocks noChangeAspect="1"/>
        </xdr:cNvPicPr>
      </xdr:nvPicPr>
      <xdr:blipFill>
        <a:blip xmlns:r="http://schemas.openxmlformats.org/officeDocument/2006/relationships" r:embed="rId1"/>
        <a:stretch>
          <a:fillRect/>
        </a:stretch>
      </xdr:blipFill>
      <xdr:spPr>
        <a:xfrm>
          <a:off x="19050" y="3730625"/>
          <a:ext cx="1249934" cy="2338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31</xdr:row>
      <xdr:rowOff>28575</xdr:rowOff>
    </xdr:from>
    <xdr:to>
      <xdr:col>1</xdr:col>
      <xdr:colOff>637159</xdr:colOff>
      <xdr:row>31</xdr:row>
      <xdr:rowOff>259220</xdr:rowOff>
    </xdr:to>
    <xdr:pic>
      <xdr:nvPicPr>
        <xdr:cNvPr id="2" name="Picture 1">
          <a:extLst>
            <a:ext uri="{FF2B5EF4-FFF2-40B4-BE49-F238E27FC236}">
              <a16:creationId xmlns:a16="http://schemas.microsoft.com/office/drawing/2014/main" id="{132C77D6-D586-4477-9471-E3FE1091D770}"/>
            </a:ext>
          </a:extLst>
        </xdr:cNvPr>
        <xdr:cNvPicPr>
          <a:picLocks noChangeAspect="1"/>
        </xdr:cNvPicPr>
      </xdr:nvPicPr>
      <xdr:blipFill>
        <a:blip xmlns:r="http://schemas.openxmlformats.org/officeDocument/2006/relationships" r:embed="rId1"/>
        <a:stretch>
          <a:fillRect/>
        </a:stretch>
      </xdr:blipFill>
      <xdr:spPr>
        <a:xfrm>
          <a:off x="0" y="10407650"/>
          <a:ext cx="1246759" cy="233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35703</xdr:colOff>
      <xdr:row>43</xdr:row>
      <xdr:rowOff>16264</xdr:rowOff>
    </xdr:from>
    <xdr:to>
      <xdr:col>1</xdr:col>
      <xdr:colOff>1115514</xdr:colOff>
      <xdr:row>43</xdr:row>
      <xdr:rowOff>273051</xdr:rowOff>
    </xdr:to>
    <xdr:pic>
      <xdr:nvPicPr>
        <xdr:cNvPr id="2" name="Picture 1">
          <a:extLst>
            <a:ext uri="{FF2B5EF4-FFF2-40B4-BE49-F238E27FC236}">
              <a16:creationId xmlns:a16="http://schemas.microsoft.com/office/drawing/2014/main" id="{337D5DC7-86EF-4B39-AFA8-3212915868ED}"/>
            </a:ext>
          </a:extLst>
        </xdr:cNvPr>
        <xdr:cNvPicPr>
          <a:picLocks noChangeAspect="1"/>
        </xdr:cNvPicPr>
      </xdr:nvPicPr>
      <xdr:blipFill>
        <a:blip xmlns:r="http://schemas.openxmlformats.org/officeDocument/2006/relationships" r:embed="rId1"/>
        <a:stretch>
          <a:fillRect/>
        </a:stretch>
      </xdr:blipFill>
      <xdr:spPr>
        <a:xfrm>
          <a:off x="35703" y="7036189"/>
          <a:ext cx="1251261" cy="2567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29</xdr:row>
      <xdr:rowOff>44451</xdr:rowOff>
    </xdr:from>
    <xdr:to>
      <xdr:col>0</xdr:col>
      <xdr:colOff>1191187</xdr:colOff>
      <xdr:row>30</xdr:row>
      <xdr:rowOff>0</xdr:rowOff>
    </xdr:to>
    <xdr:pic>
      <xdr:nvPicPr>
        <xdr:cNvPr id="2" name="Picture 1">
          <a:extLst>
            <a:ext uri="{FF2B5EF4-FFF2-40B4-BE49-F238E27FC236}">
              <a16:creationId xmlns:a16="http://schemas.microsoft.com/office/drawing/2014/main" id="{EFD0ACD7-2BCC-4E4D-A5FE-D66319B0D018}"/>
            </a:ext>
          </a:extLst>
        </xdr:cNvPr>
        <xdr:cNvPicPr>
          <a:picLocks noChangeAspect="1"/>
        </xdr:cNvPicPr>
      </xdr:nvPicPr>
      <xdr:blipFill>
        <a:blip xmlns:r="http://schemas.openxmlformats.org/officeDocument/2006/relationships" r:embed="rId1"/>
        <a:stretch>
          <a:fillRect/>
        </a:stretch>
      </xdr:blipFill>
      <xdr:spPr>
        <a:xfrm>
          <a:off x="25400" y="5705476"/>
          <a:ext cx="1165787" cy="253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25401</xdr:colOff>
      <xdr:row>3</xdr:row>
      <xdr:rowOff>28576</xdr:rowOff>
    </xdr:from>
    <xdr:to>
      <xdr:col>12</xdr:col>
      <xdr:colOff>615950</xdr:colOff>
      <xdr:row>26</xdr:row>
      <xdr:rowOff>133350</xdr:rowOff>
    </xdr:to>
    <xdr:sp macro="" textlink="">
      <xdr:nvSpPr>
        <xdr:cNvPr id="2" name="TextBox 1">
          <a:extLst>
            <a:ext uri="{FF2B5EF4-FFF2-40B4-BE49-F238E27FC236}">
              <a16:creationId xmlns:a16="http://schemas.microsoft.com/office/drawing/2014/main" id="{BDA2DD67-CB69-4408-88D6-8ED722B69BAE}"/>
            </a:ext>
          </a:extLst>
        </xdr:cNvPr>
        <xdr:cNvSpPr txBox="1"/>
      </xdr:nvSpPr>
      <xdr:spPr>
        <a:xfrm>
          <a:off x="28576" y="625476"/>
          <a:ext cx="8477249" cy="4051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Limitations</a:t>
          </a:r>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information request is intended for the use of HCA in support of Apple Health. Any user of the information</a:t>
          </a:r>
          <a:r>
            <a:rPr lang="en-US" sz="1100" baseline="0">
              <a:solidFill>
                <a:schemeClr val="dk1"/>
              </a:solidFill>
              <a:effectLst/>
              <a:latin typeface="Arial" panose="020B0604020202020204" pitchFamily="34" charset="0"/>
              <a:ea typeface="+mn-ea"/>
              <a:cs typeface="Arial" panose="020B0604020202020204" pitchFamily="34" charset="0"/>
            </a:rPr>
            <a:t> reques</a:t>
          </a:r>
          <a:r>
            <a:rPr lang="en-US" sz="1100">
              <a:solidFill>
                <a:schemeClr val="dk1"/>
              </a:solidFill>
              <a:effectLst/>
              <a:latin typeface="Arial" panose="020B0604020202020204" pitchFamily="34" charset="0"/>
              <a:ea typeface="+mn-ea"/>
              <a:cs typeface="Arial" panose="020B0604020202020204" pitchFamily="34" charset="0"/>
            </a:rPr>
            <a:t>t must possess a certain level of expertise in actuarial science and health care modeling so as not to misinterpret the data presented. This analysis represents services performed under contract K4889 between Milliman and HCA.</a:t>
          </a:r>
        </a:p>
        <a:p>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intent of this Survey is to collect wage, staffing, service utilization, and expenditure information from contracted behavioral health providers. </a:t>
          </a:r>
        </a:p>
        <a:p>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Survey may not be provided to any third parties without Milliman’s prior written consent. To the extent that the information contained in this correspondence is provided to any approved third parties, the correspondence should be distributed in its entirety. Any user of the information must possess a certain level of expertise in health care modeling that will allow appropriate use of the information presented.</a:t>
          </a:r>
        </a:p>
        <a:p>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Milliman makes no representations or warranties regarding the contents of this exhibit to third parties. Likewise, third parties are instructed that they are to place no reliance upon this presentation prepared by Milliman that would result in the creation of any duty or liability under and theory of law by Milliman or its employees to third parties.</a:t>
          </a:r>
        </a:p>
        <a:p>
          <a:endParaRPr lang="en-US" sz="1200">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Qualifications</a:t>
          </a:r>
          <a:endParaRPr lang="en-US" sz="12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Guidelines issued by the American Academy of Actuaries require actuaries to include their professional qualifications in all actuarial communications. The responsible actuaries for this Survey, Jeremy Cunningham and Jacob Epperly, are members of the American Academy of Actuaries and meet the qualification standards for performing the analysis for this information</a:t>
          </a:r>
          <a:r>
            <a:rPr lang="en-US" sz="1100" baseline="0">
              <a:solidFill>
                <a:schemeClr val="dk1"/>
              </a:solidFill>
              <a:effectLst/>
              <a:latin typeface="Arial" panose="020B0604020202020204" pitchFamily="34" charset="0"/>
              <a:ea typeface="+mn-ea"/>
              <a:cs typeface="Arial" panose="020B0604020202020204" pitchFamily="34" charset="0"/>
            </a:rPr>
            <a:t> reques</a:t>
          </a:r>
          <a:r>
            <a:rPr lang="en-US" sz="1100">
              <a:solidFill>
                <a:schemeClr val="dk1"/>
              </a:solidFill>
              <a:effectLst/>
              <a:latin typeface="Arial" panose="020B0604020202020204" pitchFamily="34" charset="0"/>
              <a:ea typeface="+mn-ea"/>
              <a:cs typeface="Arial" panose="020B0604020202020204" pitchFamily="34" charset="0"/>
            </a:rPr>
            <a:t>t.</a:t>
          </a:r>
          <a:endParaRPr lang="en-US" sz="1200">
            <a:effectLst/>
            <a:latin typeface="Arial" panose="020B0604020202020204" pitchFamily="34" charset="0"/>
            <a:cs typeface="Arial" panose="020B0604020202020204" pitchFamily="34" charset="0"/>
          </a:endParaRPr>
        </a:p>
        <a:p>
          <a:br>
            <a:rPr lang="en-US" sz="1200" i="1">
              <a:solidFill>
                <a:schemeClr val="dk1"/>
              </a:solidFill>
              <a:effectLst/>
              <a:latin typeface="Arial" panose="020B0604020202020204" pitchFamily="34" charset="0"/>
              <a:ea typeface="+mn-ea"/>
              <a:cs typeface="Arial" panose="020B0604020202020204" pitchFamily="34" charset="0"/>
            </a:rPr>
          </a:br>
          <a:br>
            <a:rPr lang="en-US" sz="1200" i="1">
              <a:solidFill>
                <a:schemeClr val="dk1"/>
              </a:solidFill>
              <a:effectLst/>
              <a:latin typeface="Arial" panose="020B0604020202020204" pitchFamily="34" charset="0"/>
              <a:ea typeface="+mn-ea"/>
              <a:cs typeface="Arial" panose="020B0604020202020204" pitchFamily="34" charset="0"/>
            </a:rPr>
          </a:br>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200" i="1">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editAs="oneCell">
    <xdr:from>
      <xdr:col>0</xdr:col>
      <xdr:colOff>0</xdr:colOff>
      <xdr:row>27</xdr:row>
      <xdr:rowOff>85725</xdr:rowOff>
    </xdr:from>
    <xdr:to>
      <xdr:col>1</xdr:col>
      <xdr:colOff>580009</xdr:colOff>
      <xdr:row>27</xdr:row>
      <xdr:rowOff>313195</xdr:rowOff>
    </xdr:to>
    <xdr:pic>
      <xdr:nvPicPr>
        <xdr:cNvPr id="3" name="Picture 2">
          <a:extLst>
            <a:ext uri="{FF2B5EF4-FFF2-40B4-BE49-F238E27FC236}">
              <a16:creationId xmlns:a16="http://schemas.microsoft.com/office/drawing/2014/main" id="{160A7F30-2F42-493B-8652-1D33E876E7FB}"/>
            </a:ext>
          </a:extLst>
        </xdr:cNvPr>
        <xdr:cNvPicPr>
          <a:picLocks noChangeAspect="1"/>
        </xdr:cNvPicPr>
      </xdr:nvPicPr>
      <xdr:blipFill>
        <a:blip xmlns:r="http://schemas.openxmlformats.org/officeDocument/2006/relationships" r:embed="rId1"/>
        <a:stretch>
          <a:fillRect/>
        </a:stretch>
      </xdr:blipFill>
      <xdr:spPr>
        <a:xfrm>
          <a:off x="0" y="4787900"/>
          <a:ext cx="1237234" cy="2306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D24A59-EDB9-482A-94A9-C529D2A15E5C}" name="tbl_master_sheet" displayName="tbl_master_sheet" ref="A10:B26" totalsRowShown="0" headerRowDxfId="5">
  <autoFilter ref="A10:B26" xr:uid="{00000000-0009-0000-0100-000009000000}"/>
  <tableColumns count="2">
    <tableColumn id="1" xr3:uid="{C8A9FE6E-47CE-49F2-BAFA-44FC507A46A1}" name="Worksheet"/>
    <tableColumn id="2" xr3:uid="{435E39D1-62E8-45DA-8655-61C4BC6D23BB}" name="Client Versio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ssets/billers-and-providers/seri-v2025.pdf" TargetMode="External"/><Relationship Id="rId2" Type="http://schemas.openxmlformats.org/officeDocument/2006/relationships/hyperlink" Target="https://www.hca.wa.gov/assets/program/BH-Comparison-Rate-Development-Phase-Two-202309.pdf" TargetMode="External"/><Relationship Id="rId1" Type="http://schemas.openxmlformats.org/officeDocument/2006/relationships/hyperlink" Target="Behavioral%20Health%20Comparison%20Rate%20Report%20-%20Phase%20Tw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provider.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F799-C4BC-46E5-A6DA-B75DAF825836}">
  <sheetPr codeName="a004_Dimensions">
    <tabColor theme="9" tint="0.39997558519241921"/>
  </sheetPr>
  <dimension ref="A1:E75"/>
  <sheetViews>
    <sheetView workbookViewId="0">
      <selection activeCell="C7" sqref="C7"/>
    </sheetView>
  </sheetViews>
  <sheetFormatPr defaultColWidth="0" defaultRowHeight="12.5" customHeight="1" zeroHeight="1" x14ac:dyDescent="0.25"/>
  <cols>
    <col min="1" max="1" width="32.453125" bestFit="1" customWidth="1"/>
    <col min="2" max="2" width="18.1796875" customWidth="1"/>
    <col min="3" max="3" width="4.453125" customWidth="1"/>
    <col min="4" max="4" width="8.7265625" customWidth="1"/>
    <col min="5" max="5" width="21.54296875" customWidth="1"/>
    <col min="6" max="16384" width="8.7265625" hidden="1"/>
  </cols>
  <sheetData>
    <row r="1" spans="1:5" ht="13" x14ac:dyDescent="0.3">
      <c r="A1" s="3" t="s">
        <v>0</v>
      </c>
      <c r="B1" s="3"/>
      <c r="C1" s="4"/>
      <c r="D1" s="4"/>
      <c r="E1" s="4"/>
    </row>
    <row r="2" spans="1:5" ht="13" x14ac:dyDescent="0.3">
      <c r="A2" s="3" t="str">
        <f>"Behavioral Health Provider Staffing and Expense Survey - "&amp;YEAR('User Select'!B37)&amp;" Data Collection Tool"</f>
        <v>Behavioral Health Provider Staffing and Expense Survey - 2024 Data Collection Tool</v>
      </c>
      <c r="B2" s="3"/>
      <c r="C2" s="4"/>
      <c r="D2" s="4"/>
      <c r="E2" s="4"/>
    </row>
    <row r="3" spans="1:5" ht="13" x14ac:dyDescent="0.3">
      <c r="A3" s="3" t="s">
        <v>1</v>
      </c>
      <c r="B3" s="3"/>
      <c r="C3" s="4"/>
      <c r="D3" s="4"/>
      <c r="E3" s="4"/>
    </row>
    <row r="4" spans="1:5" x14ac:dyDescent="0.25">
      <c r="A4" s="4"/>
      <c r="B4" s="4"/>
      <c r="C4" s="4"/>
      <c r="D4" s="4"/>
      <c r="E4" s="4"/>
    </row>
    <row r="5" spans="1:5" ht="13" x14ac:dyDescent="0.3">
      <c r="A5" s="5" t="s">
        <v>2</v>
      </c>
      <c r="B5" s="4"/>
      <c r="C5" s="4"/>
      <c r="D5" s="4"/>
      <c r="E5" s="4"/>
    </row>
    <row r="6" spans="1:5" ht="13" x14ac:dyDescent="0.3">
      <c r="A6" s="5" t="s">
        <v>3</v>
      </c>
      <c r="B6" s="4"/>
      <c r="C6" s="4"/>
      <c r="D6" s="4"/>
      <c r="E6" s="4"/>
    </row>
    <row r="7" spans="1:5" x14ac:dyDescent="0.25">
      <c r="A7" s="4"/>
      <c r="B7" s="4"/>
      <c r="C7" s="4"/>
      <c r="D7" s="4"/>
      <c r="E7" s="4"/>
    </row>
    <row r="8" spans="1:5" ht="13" x14ac:dyDescent="0.3">
      <c r="A8" s="3" t="s">
        <v>4</v>
      </c>
      <c r="B8" s="4"/>
      <c r="C8" s="4"/>
      <c r="D8" s="4"/>
      <c r="E8" s="4"/>
    </row>
    <row r="9" spans="1:5" x14ac:dyDescent="0.25">
      <c r="A9" s="4"/>
      <c r="B9" s="4"/>
      <c r="C9" s="4"/>
      <c r="D9" s="4"/>
      <c r="E9" s="4"/>
    </row>
    <row r="10" spans="1:5" x14ac:dyDescent="0.25">
      <c r="A10" s="6" t="s">
        <v>5</v>
      </c>
      <c r="B10" s="6" t="s">
        <v>6</v>
      </c>
      <c r="C10" s="4"/>
      <c r="D10" s="4"/>
      <c r="E10" s="4"/>
    </row>
    <row r="11" spans="1:5" x14ac:dyDescent="0.25">
      <c r="A11" s="6" t="s">
        <v>7</v>
      </c>
      <c r="B11" s="6" t="s">
        <v>8</v>
      </c>
      <c r="C11" s="4"/>
      <c r="D11" s="4"/>
      <c r="E11" s="4"/>
    </row>
    <row r="12" spans="1:5" x14ac:dyDescent="0.25">
      <c r="A12" s="6" t="s">
        <v>9</v>
      </c>
      <c r="B12" s="6" t="s">
        <v>10</v>
      </c>
      <c r="C12" s="4"/>
      <c r="D12" s="4"/>
      <c r="E12" s="4"/>
    </row>
    <row r="13" spans="1:5" x14ac:dyDescent="0.25">
      <c r="A13" s="6" t="s">
        <v>11</v>
      </c>
      <c r="B13" s="6" t="s">
        <v>12</v>
      </c>
      <c r="C13" s="4"/>
      <c r="D13" s="4"/>
      <c r="E13" s="4"/>
    </row>
    <row r="14" spans="1:5" x14ac:dyDescent="0.25">
      <c r="A14" s="6" t="s">
        <v>13</v>
      </c>
      <c r="B14" s="6" t="s">
        <v>12</v>
      </c>
      <c r="C14" s="4"/>
      <c r="D14" s="4"/>
      <c r="E14" s="4"/>
    </row>
    <row r="15" spans="1:5" x14ac:dyDescent="0.25">
      <c r="A15" s="6" t="s">
        <v>14</v>
      </c>
      <c r="B15" s="6" t="s">
        <v>12</v>
      </c>
      <c r="C15" s="4"/>
      <c r="D15" s="4"/>
      <c r="E15" s="4"/>
    </row>
    <row r="16" spans="1:5" x14ac:dyDescent="0.25">
      <c r="A16" s="6" t="s">
        <v>15</v>
      </c>
      <c r="B16" s="6" t="s">
        <v>12</v>
      </c>
      <c r="C16" s="4"/>
      <c r="D16" s="4"/>
      <c r="E16" s="4"/>
    </row>
    <row r="17" spans="1:5" x14ac:dyDescent="0.25">
      <c r="A17" s="6" t="s">
        <v>16</v>
      </c>
      <c r="B17" s="6" t="s">
        <v>12</v>
      </c>
      <c r="C17" s="4"/>
      <c r="D17" s="4"/>
      <c r="E17" s="4"/>
    </row>
    <row r="18" spans="1:5" x14ac:dyDescent="0.25">
      <c r="A18" s="6" t="s">
        <v>17</v>
      </c>
      <c r="B18" s="6" t="s">
        <v>12</v>
      </c>
      <c r="C18" s="4"/>
      <c r="D18" s="4"/>
      <c r="E18" s="4"/>
    </row>
    <row r="19" spans="1:5" x14ac:dyDescent="0.25">
      <c r="A19" s="6" t="s">
        <v>18</v>
      </c>
      <c r="B19" s="6" t="s">
        <v>12</v>
      </c>
      <c r="C19" s="4"/>
      <c r="D19" s="4"/>
      <c r="E19" s="4"/>
    </row>
    <row r="20" spans="1:5" x14ac:dyDescent="0.25">
      <c r="A20" s="6" t="s">
        <v>19</v>
      </c>
      <c r="B20" s="6" t="s">
        <v>12</v>
      </c>
      <c r="C20" s="4"/>
      <c r="D20" s="4"/>
      <c r="E20" s="4"/>
    </row>
    <row r="21" spans="1:5" x14ac:dyDescent="0.25">
      <c r="A21" s="6" t="s">
        <v>20</v>
      </c>
      <c r="B21" s="6" t="s">
        <v>12</v>
      </c>
      <c r="C21" s="4"/>
      <c r="D21" s="4"/>
      <c r="E21" s="4"/>
    </row>
    <row r="22" spans="1:5" x14ac:dyDescent="0.25">
      <c r="A22" s="6" t="s">
        <v>21</v>
      </c>
      <c r="B22" s="6" t="s">
        <v>12</v>
      </c>
      <c r="C22" s="4"/>
      <c r="D22" s="4"/>
      <c r="E22" s="4"/>
    </row>
    <row r="23" spans="1:5" x14ac:dyDescent="0.25">
      <c r="A23" s="6" t="s">
        <v>22</v>
      </c>
      <c r="B23" s="6" t="s">
        <v>12</v>
      </c>
      <c r="C23" s="4"/>
      <c r="D23" s="4"/>
      <c r="E23" s="4"/>
    </row>
    <row r="24" spans="1:5" x14ac:dyDescent="0.25">
      <c r="A24" s="6" t="s">
        <v>23</v>
      </c>
      <c r="B24" s="6" t="s">
        <v>12</v>
      </c>
      <c r="C24" s="4"/>
      <c r="D24" s="4"/>
      <c r="E24" s="4"/>
    </row>
    <row r="25" spans="1:5" x14ac:dyDescent="0.25">
      <c r="A25" s="6" t="s">
        <v>24</v>
      </c>
      <c r="B25" s="6" t="s">
        <v>12</v>
      </c>
      <c r="C25" s="4"/>
      <c r="D25" s="4"/>
      <c r="E25" s="4"/>
    </row>
    <row r="26" spans="1:5" x14ac:dyDescent="0.25">
      <c r="A26" s="6" t="s">
        <v>25</v>
      </c>
      <c r="B26" s="6" t="s">
        <v>12</v>
      </c>
      <c r="C26" s="4"/>
      <c r="D26" s="4"/>
      <c r="E26" s="4"/>
    </row>
    <row r="27" spans="1:5" x14ac:dyDescent="0.25">
      <c r="A27" s="4"/>
      <c r="B27" s="4"/>
      <c r="C27" s="4"/>
      <c r="D27" s="4"/>
      <c r="E27" s="4"/>
    </row>
    <row r="28" spans="1:5" x14ac:dyDescent="0.25">
      <c r="A28" s="4"/>
      <c r="B28" s="4"/>
      <c r="C28" s="4"/>
      <c r="D28" s="4"/>
      <c r="E28" s="4"/>
    </row>
    <row r="29" spans="1:5" x14ac:dyDescent="0.25">
      <c r="A29" s="4"/>
      <c r="B29" s="4"/>
      <c r="C29" s="4"/>
      <c r="D29" s="4"/>
      <c r="E29" s="4"/>
    </row>
    <row r="30" spans="1:5" x14ac:dyDescent="0.25">
      <c r="A30" s="4"/>
      <c r="B30" s="4"/>
      <c r="C30" s="4"/>
      <c r="D30" s="4"/>
      <c r="E30" s="4"/>
    </row>
    <row r="31" spans="1:5" x14ac:dyDescent="0.25">
      <c r="A31" s="4"/>
      <c r="B31" s="4"/>
      <c r="C31" s="4"/>
      <c r="D31" s="4"/>
      <c r="E31" s="4"/>
    </row>
    <row r="32" spans="1:5" x14ac:dyDescent="0.25">
      <c r="A32" s="4"/>
      <c r="B32" s="4"/>
      <c r="C32" s="4"/>
      <c r="D32" s="4"/>
      <c r="E32" s="4"/>
    </row>
    <row r="33" spans="1:5" x14ac:dyDescent="0.25">
      <c r="A33" s="4"/>
      <c r="B33" s="4"/>
      <c r="C33" s="4"/>
      <c r="D33" s="4"/>
      <c r="E33" s="4"/>
    </row>
    <row r="34" spans="1:5" ht="13" x14ac:dyDescent="0.3">
      <c r="A34" s="3" t="s">
        <v>26</v>
      </c>
      <c r="B34" s="4"/>
      <c r="C34" s="4"/>
      <c r="D34" s="4"/>
      <c r="E34" s="4"/>
    </row>
    <row r="35" spans="1:5" x14ac:dyDescent="0.25">
      <c r="A35" s="4"/>
      <c r="B35" s="4"/>
      <c r="C35" s="4"/>
      <c r="D35" s="4"/>
      <c r="E35" s="4"/>
    </row>
    <row r="36" spans="1:5" x14ac:dyDescent="0.25">
      <c r="A36" s="7" t="s">
        <v>27</v>
      </c>
      <c r="B36" s="8" t="s">
        <v>28</v>
      </c>
      <c r="C36" s="4"/>
      <c r="D36" s="4"/>
      <c r="E36" s="4"/>
    </row>
    <row r="37" spans="1:5" x14ac:dyDescent="0.25">
      <c r="A37" s="9" t="s">
        <v>29</v>
      </c>
      <c r="B37" s="10">
        <v>45566</v>
      </c>
      <c r="C37" s="4"/>
      <c r="D37" s="4"/>
      <c r="E37" s="4"/>
    </row>
    <row r="38" spans="1:5" x14ac:dyDescent="0.25">
      <c r="A38" s="4"/>
      <c r="B38" s="4"/>
      <c r="C38" s="4"/>
      <c r="D38" s="4"/>
      <c r="E38" s="4"/>
    </row>
    <row r="39" spans="1:5" ht="13" x14ac:dyDescent="0.3">
      <c r="A39" s="3" t="s">
        <v>30</v>
      </c>
      <c r="B39" s="4"/>
      <c r="C39" s="4"/>
      <c r="D39" s="4"/>
      <c r="E39" s="4"/>
    </row>
    <row r="40" spans="1:5" ht="13" x14ac:dyDescent="0.3">
      <c r="A40" s="3"/>
      <c r="B40" s="4"/>
      <c r="C40" s="4"/>
      <c r="D40" s="4"/>
      <c r="E40" s="4"/>
    </row>
    <row r="41" spans="1:5" x14ac:dyDescent="0.25">
      <c r="A41" s="8" t="s">
        <v>31</v>
      </c>
      <c r="B41" s="11">
        <v>45657</v>
      </c>
      <c r="C41" s="4"/>
      <c r="D41" s="4"/>
      <c r="E41" s="4"/>
    </row>
    <row r="42" spans="1:5" x14ac:dyDescent="0.25">
      <c r="A42" s="4"/>
      <c r="B42" s="4"/>
      <c r="C42" s="4"/>
      <c r="D42" s="4"/>
      <c r="E42" s="4"/>
    </row>
    <row r="43" spans="1:5" x14ac:dyDescent="0.25">
      <c r="A43" s="4"/>
      <c r="B43" s="4"/>
      <c r="C43" s="4"/>
      <c r="D43" s="4"/>
      <c r="E43" s="4"/>
    </row>
    <row r="44" spans="1:5" x14ac:dyDescent="0.25">
      <c r="A44" s="4"/>
      <c r="B44" s="4"/>
      <c r="C44" s="4"/>
      <c r="D44" s="4"/>
      <c r="E44" s="4"/>
    </row>
    <row r="45" spans="1:5" x14ac:dyDescent="0.25">
      <c r="A45" s="4"/>
      <c r="B45" s="4"/>
      <c r="C45" s="4"/>
      <c r="D45" s="4"/>
      <c r="E45" s="4"/>
    </row>
    <row r="46" spans="1:5" x14ac:dyDescent="0.25">
      <c r="A46" s="4"/>
      <c r="B46" s="4"/>
      <c r="C46" s="4"/>
      <c r="D46" s="4"/>
      <c r="E46" s="4"/>
    </row>
    <row r="47" spans="1:5" x14ac:dyDescent="0.25">
      <c r="A47" s="4"/>
      <c r="B47" s="4"/>
      <c r="C47" s="4"/>
      <c r="D47" s="4"/>
      <c r="E47" s="4"/>
    </row>
    <row r="48" spans="1:5" x14ac:dyDescent="0.25">
      <c r="A48" s="4"/>
      <c r="B48" s="4"/>
      <c r="C48" s="4"/>
      <c r="D48" s="4"/>
      <c r="E48" s="4"/>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row r="53" spans="1:5" x14ac:dyDescent="0.25">
      <c r="A53" s="4"/>
      <c r="B53" s="4"/>
      <c r="C53" s="4"/>
      <c r="D53" s="4"/>
      <c r="E53" s="4"/>
    </row>
    <row r="54" spans="1:5" x14ac:dyDescent="0.25">
      <c r="A54" s="4"/>
      <c r="B54" s="4"/>
      <c r="C54" s="4"/>
      <c r="D54" s="4"/>
      <c r="E54" s="4"/>
    </row>
    <row r="55" spans="1:5" x14ac:dyDescent="0.25">
      <c r="A55" s="4"/>
      <c r="B55" s="4"/>
      <c r="C55" s="4"/>
      <c r="D55" s="4"/>
      <c r="E55" s="4"/>
    </row>
    <row r="56" spans="1:5" x14ac:dyDescent="0.25">
      <c r="A56" s="4"/>
      <c r="B56" s="4"/>
      <c r="C56" s="4"/>
      <c r="D56" s="4"/>
      <c r="E56" s="4"/>
    </row>
    <row r="57" spans="1:5" x14ac:dyDescent="0.25">
      <c r="A57" s="4"/>
      <c r="B57" s="4"/>
      <c r="C57" s="4"/>
      <c r="D57" s="4"/>
      <c r="E57" s="4"/>
    </row>
    <row r="58" spans="1:5" x14ac:dyDescent="0.25">
      <c r="A58" s="4"/>
      <c r="B58" s="4"/>
      <c r="C58" s="4"/>
      <c r="D58" s="4"/>
      <c r="E58" s="4"/>
    </row>
    <row r="59" spans="1:5" x14ac:dyDescent="0.25">
      <c r="A59" s="4"/>
      <c r="B59" s="4"/>
      <c r="C59" s="4"/>
      <c r="D59" s="4"/>
      <c r="E59" s="4"/>
    </row>
    <row r="60" spans="1:5" x14ac:dyDescent="0.25">
      <c r="A60" s="4"/>
      <c r="B60" s="4"/>
      <c r="C60" s="4"/>
      <c r="D60" s="4"/>
      <c r="E60" s="4"/>
    </row>
    <row r="61" spans="1:5" x14ac:dyDescent="0.25">
      <c r="A61" s="4"/>
      <c r="B61" s="4"/>
      <c r="C61" s="4"/>
      <c r="D61" s="4"/>
      <c r="E61" s="4"/>
    </row>
    <row r="62" spans="1:5" x14ac:dyDescent="0.25">
      <c r="A62" s="4"/>
      <c r="B62" s="4"/>
      <c r="C62" s="4"/>
      <c r="D62" s="4"/>
      <c r="E62" s="4"/>
    </row>
    <row r="63" spans="1:5" x14ac:dyDescent="0.25">
      <c r="A63" s="4"/>
      <c r="B63" s="4"/>
      <c r="C63" s="4"/>
      <c r="D63" s="4"/>
      <c r="E63" s="4"/>
    </row>
    <row r="64" spans="1:5" x14ac:dyDescent="0.25">
      <c r="A64" s="4"/>
      <c r="B64" s="4"/>
      <c r="C64" s="4"/>
      <c r="D64" s="4"/>
      <c r="E64" s="4"/>
    </row>
    <row r="65" spans="3:5" x14ac:dyDescent="0.25">
      <c r="C65" s="4"/>
      <c r="D65" s="4"/>
      <c r="E65" s="4"/>
    </row>
    <row r="66" spans="3:5" x14ac:dyDescent="0.25">
      <c r="C66" s="4"/>
      <c r="D66" s="4"/>
      <c r="E66" s="4"/>
    </row>
    <row r="67" spans="3:5" x14ac:dyDescent="0.25">
      <c r="C67" s="4"/>
      <c r="D67" s="4"/>
      <c r="E67" s="4"/>
    </row>
    <row r="68" spans="3:5" x14ac:dyDescent="0.25">
      <c r="C68" s="4"/>
      <c r="D68" s="4"/>
      <c r="E68" s="4"/>
    </row>
    <row r="69" spans="3:5" x14ac:dyDescent="0.25"/>
    <row r="70" spans="3:5" x14ac:dyDescent="0.25"/>
    <row r="71" spans="3:5" x14ac:dyDescent="0.25"/>
    <row r="72" spans="3:5" x14ac:dyDescent="0.25"/>
    <row r="73" spans="3:5" x14ac:dyDescent="0.25"/>
    <row r="74" spans="3:5" x14ac:dyDescent="0.25"/>
    <row r="75" spans="3:5" x14ac:dyDescent="0.25"/>
  </sheetData>
  <dataValidations count="1">
    <dataValidation type="list" showInputMessage="1" showErrorMessage="1" prompt="TBD or Show = Visible_x000a_Hide = Hide_x000a_Delete = Delete" sqref="B11:B26" xr:uid="{31F2ED56-80B4-4E76-940C-128D97D52BBF}">
      <formula1>"TBD,Hide,Delete,Show"</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BD40-6C7D-405C-BEB0-946185B999B9}">
  <sheetPr codeName="Sheet21">
    <pageSetUpPr fitToPage="1"/>
  </sheetPr>
  <dimension ref="A1:R57"/>
  <sheetViews>
    <sheetView showGridLines="0" tabSelected="1" zoomScale="85" zoomScaleNormal="85" zoomScalePageLayoutView="70" workbookViewId="0"/>
  </sheetViews>
  <sheetFormatPr defaultColWidth="0" defaultRowHeight="12.5" zeroHeight="1" x14ac:dyDescent="0.25"/>
  <cols>
    <col min="1" max="1" width="6.7265625" style="15" customWidth="1"/>
    <col min="2" max="4" width="9.453125" style="15" customWidth="1"/>
    <col min="5" max="11" width="13.08984375" style="15" customWidth="1"/>
    <col min="12" max="13" width="11.81640625" style="15" customWidth="1"/>
    <col min="14" max="14" width="37.7265625" style="15" customWidth="1"/>
    <col min="15" max="15" width="13.81640625" style="15" customWidth="1"/>
    <col min="16" max="17" width="8.7265625" style="15" hidden="1" customWidth="1"/>
    <col min="18" max="18" width="11.54296875" style="15" hidden="1" customWidth="1"/>
    <col min="19" max="16384" width="8.7265625" style="15" hidden="1"/>
  </cols>
  <sheetData>
    <row r="1" spans="1:18" ht="15.5" x14ac:dyDescent="0.35">
      <c r="A1" s="12" t="str">
        <f>'User Select'!A1</f>
        <v>Washington State Health Care Authority</v>
      </c>
      <c r="B1" s="13"/>
      <c r="C1" s="13"/>
      <c r="D1" s="13"/>
      <c r="E1" s="13"/>
      <c r="F1" s="13"/>
      <c r="G1" s="13"/>
      <c r="H1" s="13"/>
      <c r="I1" s="13"/>
      <c r="J1" s="13"/>
      <c r="K1" s="13"/>
      <c r="L1" s="13"/>
      <c r="M1" s="13"/>
      <c r="N1" s="14"/>
      <c r="P1" s="16" t="s">
        <v>32</v>
      </c>
    </row>
    <row r="2" spans="1:18" ht="15.5" x14ac:dyDescent="0.35">
      <c r="A2" s="17" t="str">
        <f>'User Select'!A2</f>
        <v>Behavioral Health Provider Staffing and Expense Survey - 2024 Data Collection Tool</v>
      </c>
      <c r="B2" s="18"/>
      <c r="C2" s="18"/>
      <c r="D2" s="18"/>
      <c r="E2" s="18"/>
      <c r="F2" s="18"/>
      <c r="G2" s="18"/>
      <c r="H2" s="18"/>
      <c r="I2" s="18"/>
      <c r="J2" s="18"/>
      <c r="K2" s="18"/>
      <c r="L2" s="18"/>
      <c r="M2" s="18"/>
      <c r="N2" s="19"/>
      <c r="R2"/>
    </row>
    <row r="3" spans="1:18" ht="15.5" x14ac:dyDescent="0.35">
      <c r="A3" s="17" t="s">
        <v>33</v>
      </c>
      <c r="B3" s="18"/>
      <c r="C3" s="18"/>
      <c r="D3" s="18"/>
      <c r="E3" s="18"/>
      <c r="F3" s="18"/>
      <c r="G3" s="18"/>
      <c r="H3" s="18"/>
      <c r="I3" s="18"/>
      <c r="J3" s="18"/>
      <c r="K3" s="18"/>
      <c r="L3" s="18"/>
      <c r="M3" s="18"/>
      <c r="N3" s="19"/>
      <c r="R3"/>
    </row>
    <row r="4" spans="1:18" ht="185.5" customHeight="1" x14ac:dyDescent="0.25">
      <c r="A4" s="664" t="s">
        <v>34</v>
      </c>
      <c r="B4" s="665"/>
      <c r="C4" s="665"/>
      <c r="D4" s="665"/>
      <c r="E4" s="665"/>
      <c r="F4" s="665"/>
      <c r="G4" s="665"/>
      <c r="H4" s="665"/>
      <c r="I4" s="665"/>
      <c r="J4" s="665"/>
      <c r="K4" s="665"/>
      <c r="L4" s="665"/>
      <c r="M4" s="665"/>
      <c r="N4" s="666"/>
      <c r="P4" s="20" t="s">
        <v>35</v>
      </c>
      <c r="R4"/>
    </row>
    <row r="5" spans="1:18" x14ac:dyDescent="0.25">
      <c r="A5" s="21"/>
      <c r="N5" s="22"/>
      <c r="R5"/>
    </row>
    <row r="6" spans="1:18" ht="110" customHeight="1" x14ac:dyDescent="0.25">
      <c r="A6" s="664" t="s">
        <v>36</v>
      </c>
      <c r="B6" s="665"/>
      <c r="C6" s="665"/>
      <c r="D6" s="665"/>
      <c r="E6" s="665"/>
      <c r="F6" s="665"/>
      <c r="G6" s="665"/>
      <c r="H6" s="665"/>
      <c r="I6" s="665"/>
      <c r="J6" s="665"/>
      <c r="K6" s="665"/>
      <c r="L6" s="665"/>
      <c r="M6" s="665"/>
      <c r="N6" s="666"/>
      <c r="R6"/>
    </row>
    <row r="7" spans="1:18" x14ac:dyDescent="0.25">
      <c r="A7" s="21"/>
      <c r="N7" s="22"/>
      <c r="R7"/>
    </row>
    <row r="8" spans="1:18" ht="84.5" customHeight="1" x14ac:dyDescent="0.25">
      <c r="A8" s="667" t="s">
        <v>37</v>
      </c>
      <c r="B8" s="668"/>
      <c r="C8" s="668"/>
      <c r="D8" s="668"/>
      <c r="E8" s="668"/>
      <c r="F8" s="668"/>
      <c r="G8" s="668"/>
      <c r="H8" s="668"/>
      <c r="I8" s="668"/>
      <c r="J8" s="668"/>
      <c r="K8" s="668"/>
      <c r="L8" s="668"/>
      <c r="M8" s="668"/>
      <c r="N8" s="669"/>
      <c r="R8"/>
    </row>
    <row r="9" spans="1:18" x14ac:dyDescent="0.25">
      <c r="A9" s="21"/>
      <c r="N9" s="22"/>
      <c r="R9"/>
    </row>
    <row r="10" spans="1:18" ht="65.150000000000006" customHeight="1" x14ac:dyDescent="0.25">
      <c r="A10" s="667" t="s">
        <v>38</v>
      </c>
      <c r="B10" s="668"/>
      <c r="C10" s="668"/>
      <c r="D10" s="668"/>
      <c r="E10" s="668"/>
      <c r="F10" s="668"/>
      <c r="G10" s="668"/>
      <c r="H10" s="668"/>
      <c r="I10" s="668"/>
      <c r="J10" s="668"/>
      <c r="K10" s="668"/>
      <c r="L10" s="668"/>
      <c r="M10" s="668"/>
      <c r="N10" s="669"/>
      <c r="R10"/>
    </row>
    <row r="11" spans="1:18" ht="22.5" customHeight="1" x14ac:dyDescent="0.25">
      <c r="A11" s="670" t="s">
        <v>39</v>
      </c>
      <c r="B11" s="671"/>
      <c r="C11" s="671"/>
      <c r="D11" s="671"/>
      <c r="E11" s="671"/>
      <c r="F11" s="671"/>
      <c r="G11" s="671"/>
      <c r="H11" s="671"/>
      <c r="I11" s="671"/>
      <c r="J11" s="671"/>
      <c r="K11" s="671"/>
      <c r="L11" s="671"/>
      <c r="M11" s="671"/>
      <c r="N11" s="672"/>
      <c r="R11"/>
    </row>
    <row r="12" spans="1:18" x14ac:dyDescent="0.25">
      <c r="A12" s="21"/>
      <c r="N12" s="22"/>
      <c r="R12"/>
    </row>
    <row r="13" spans="1:18" ht="72" customHeight="1" x14ac:dyDescent="0.25">
      <c r="A13" s="667" t="s">
        <v>40</v>
      </c>
      <c r="B13" s="668"/>
      <c r="C13" s="668"/>
      <c r="D13" s="668"/>
      <c r="E13" s="668"/>
      <c r="F13" s="668"/>
      <c r="G13" s="668"/>
      <c r="H13" s="668"/>
      <c r="I13" s="668"/>
      <c r="J13" s="668"/>
      <c r="K13" s="668"/>
      <c r="L13" s="668"/>
      <c r="M13" s="668"/>
      <c r="N13" s="669"/>
      <c r="R13"/>
    </row>
    <row r="14" spans="1:18" x14ac:dyDescent="0.25">
      <c r="A14" s="21"/>
      <c r="N14" s="22"/>
      <c r="R14"/>
    </row>
    <row r="15" spans="1:18" ht="65.5" customHeight="1" x14ac:dyDescent="0.25">
      <c r="A15" s="667" t="s">
        <v>41</v>
      </c>
      <c r="B15" s="668"/>
      <c r="C15" s="668"/>
      <c r="D15" s="668"/>
      <c r="E15" s="668"/>
      <c r="F15" s="668"/>
      <c r="G15" s="668"/>
      <c r="H15" s="668"/>
      <c r="I15" s="668"/>
      <c r="J15" s="668"/>
      <c r="K15" s="668"/>
      <c r="L15" s="668"/>
      <c r="M15" s="668"/>
      <c r="N15" s="669"/>
      <c r="R15"/>
    </row>
    <row r="16" spans="1:18" x14ac:dyDescent="0.25">
      <c r="A16" s="23"/>
      <c r="B16" s="24"/>
      <c r="C16" s="24"/>
      <c r="D16" s="24"/>
      <c r="E16" s="24"/>
      <c r="F16" s="24"/>
      <c r="G16" s="24"/>
      <c r="H16" s="24"/>
      <c r="I16" s="24"/>
      <c r="J16" s="24"/>
      <c r="K16" s="24"/>
      <c r="L16" s="24"/>
      <c r="M16" s="24"/>
      <c r="N16" s="25"/>
      <c r="R16"/>
    </row>
    <row r="17" spans="1:18" ht="30.65" customHeight="1" x14ac:dyDescent="0.25">
      <c r="A17" s="673" t="s">
        <v>42</v>
      </c>
      <c r="B17" s="674"/>
      <c r="C17" s="674"/>
      <c r="D17" s="674"/>
      <c r="E17" s="674"/>
      <c r="F17" s="674"/>
      <c r="G17" s="674"/>
      <c r="H17" s="674"/>
      <c r="I17" s="674"/>
      <c r="J17" s="674"/>
      <c r="K17" s="674"/>
      <c r="L17" s="674"/>
      <c r="M17" s="674"/>
      <c r="N17" s="675"/>
      <c r="R17"/>
    </row>
    <row r="18" spans="1:18" x14ac:dyDescent="0.25">
      <c r="A18" s="21"/>
      <c r="N18" s="22"/>
      <c r="R18"/>
    </row>
    <row r="19" spans="1:18" ht="13" x14ac:dyDescent="0.3">
      <c r="A19" s="26" t="s">
        <v>43</v>
      </c>
      <c r="B19" s="27" t="s">
        <v>44</v>
      </c>
      <c r="C19" s="28"/>
      <c r="D19" s="28"/>
      <c r="E19" s="28"/>
      <c r="F19" s="28"/>
      <c r="G19" s="28"/>
      <c r="H19" s="28"/>
      <c r="I19" s="28"/>
      <c r="J19" s="28"/>
      <c r="K19" s="28"/>
      <c r="L19" s="28"/>
      <c r="M19" s="28"/>
      <c r="N19" s="29"/>
      <c r="R19"/>
    </row>
    <row r="20" spans="1:18" ht="211.5" customHeight="1" x14ac:dyDescent="0.25">
      <c r="A20" s="30"/>
      <c r="B20" s="674" t="s">
        <v>45</v>
      </c>
      <c r="C20" s="674"/>
      <c r="D20" s="674"/>
      <c r="E20" s="674"/>
      <c r="F20" s="674"/>
      <c r="G20" s="674"/>
      <c r="H20" s="674"/>
      <c r="I20" s="674"/>
      <c r="J20" s="674"/>
      <c r="K20" s="674"/>
      <c r="L20" s="674"/>
      <c r="M20" s="674"/>
      <c r="N20" s="675"/>
      <c r="R20"/>
    </row>
    <row r="21" spans="1:18" ht="108" customHeight="1" x14ac:dyDescent="0.25">
      <c r="A21" s="30"/>
      <c r="B21" s="674" t="s">
        <v>46</v>
      </c>
      <c r="C21" s="674"/>
      <c r="D21" s="674"/>
      <c r="E21" s="674"/>
      <c r="F21" s="674"/>
      <c r="G21" s="674"/>
      <c r="H21" s="674"/>
      <c r="I21" s="674"/>
      <c r="J21" s="674"/>
      <c r="K21" s="674"/>
      <c r="L21" s="674"/>
      <c r="M21" s="674"/>
      <c r="N21" s="675"/>
      <c r="R21"/>
    </row>
    <row r="22" spans="1:18" x14ac:dyDescent="0.25">
      <c r="A22" s="21"/>
      <c r="N22" s="22"/>
      <c r="R22"/>
    </row>
    <row r="23" spans="1:18" ht="13" x14ac:dyDescent="0.3">
      <c r="A23" s="26" t="s">
        <v>47</v>
      </c>
      <c r="B23" s="27" t="s">
        <v>48</v>
      </c>
      <c r="C23" s="28"/>
      <c r="D23" s="28"/>
      <c r="E23" s="28"/>
      <c r="F23" s="28"/>
      <c r="G23" s="28"/>
      <c r="H23" s="28"/>
      <c r="I23" s="28"/>
      <c r="J23" s="28"/>
      <c r="K23" s="28"/>
      <c r="L23" s="28"/>
      <c r="M23" s="28"/>
      <c r="N23" s="29"/>
      <c r="R23"/>
    </row>
    <row r="24" spans="1:18" ht="96.75" customHeight="1" x14ac:dyDescent="0.25">
      <c r="A24" s="30"/>
      <c r="B24" s="674" t="s">
        <v>49</v>
      </c>
      <c r="C24" s="674"/>
      <c r="D24" s="674"/>
      <c r="E24" s="674"/>
      <c r="F24" s="674"/>
      <c r="G24" s="674"/>
      <c r="H24" s="674"/>
      <c r="I24" s="674"/>
      <c r="J24" s="674"/>
      <c r="K24" s="674"/>
      <c r="L24" s="674"/>
      <c r="M24" s="674"/>
      <c r="N24" s="675"/>
      <c r="R24"/>
    </row>
    <row r="25" spans="1:18" ht="17.5" customHeight="1" x14ac:dyDescent="0.25">
      <c r="A25" s="30"/>
      <c r="B25" s="662" t="s">
        <v>50</v>
      </c>
      <c r="C25" s="662"/>
      <c r="D25" s="662"/>
      <c r="E25" s="662"/>
      <c r="F25" s="662"/>
      <c r="G25" s="662"/>
      <c r="H25" s="662"/>
      <c r="I25" s="662"/>
      <c r="J25" s="662"/>
      <c r="K25" s="662"/>
      <c r="L25" s="662"/>
      <c r="M25" s="662"/>
      <c r="N25" s="663"/>
      <c r="R25"/>
    </row>
    <row r="26" spans="1:18" ht="290" customHeight="1" x14ac:dyDescent="0.25">
      <c r="A26" s="30"/>
      <c r="B26" s="674" t="s">
        <v>51</v>
      </c>
      <c r="C26" s="674"/>
      <c r="D26" s="674"/>
      <c r="E26" s="674"/>
      <c r="F26" s="674"/>
      <c r="G26" s="674"/>
      <c r="H26" s="674"/>
      <c r="I26" s="674"/>
      <c r="J26" s="674"/>
      <c r="K26" s="674"/>
      <c r="L26" s="674"/>
      <c r="M26" s="674"/>
      <c r="N26" s="675"/>
      <c r="R26"/>
    </row>
    <row r="27" spans="1:18" ht="177" customHeight="1" x14ac:dyDescent="0.25">
      <c r="A27" s="30"/>
      <c r="B27" s="674" t="s">
        <v>52</v>
      </c>
      <c r="C27" s="674"/>
      <c r="D27" s="674"/>
      <c r="E27" s="674"/>
      <c r="F27" s="674"/>
      <c r="G27" s="674"/>
      <c r="H27" s="674"/>
      <c r="I27" s="674"/>
      <c r="J27" s="674"/>
      <c r="K27" s="674"/>
      <c r="L27" s="674"/>
      <c r="M27" s="674"/>
      <c r="N27" s="675"/>
      <c r="R27"/>
    </row>
    <row r="28" spans="1:18" ht="119.5" customHeight="1" x14ac:dyDescent="0.25">
      <c r="A28" s="30"/>
      <c r="B28" s="674" t="s">
        <v>53</v>
      </c>
      <c r="C28" s="674"/>
      <c r="D28" s="674"/>
      <c r="E28" s="674"/>
      <c r="F28" s="674"/>
      <c r="G28" s="674"/>
      <c r="H28" s="674"/>
      <c r="I28" s="674"/>
      <c r="J28" s="674"/>
      <c r="K28" s="674"/>
      <c r="L28" s="674"/>
      <c r="M28" s="674"/>
      <c r="N28" s="675"/>
      <c r="R28"/>
    </row>
    <row r="29" spans="1:18" x14ac:dyDescent="0.25">
      <c r="A29" s="21"/>
      <c r="N29" s="22"/>
      <c r="R29"/>
    </row>
    <row r="30" spans="1:18" x14ac:dyDescent="0.25">
      <c r="A30" s="31" t="s">
        <v>54</v>
      </c>
      <c r="B30" s="676" t="s">
        <v>55</v>
      </c>
      <c r="C30" s="668"/>
      <c r="D30" s="668"/>
      <c r="E30" s="668"/>
      <c r="F30" s="668"/>
      <c r="G30" s="668"/>
      <c r="H30" s="668"/>
      <c r="I30" s="668"/>
      <c r="J30" s="668"/>
      <c r="K30" s="668"/>
      <c r="L30" s="668"/>
      <c r="M30" s="668"/>
      <c r="N30" s="669"/>
      <c r="R30"/>
    </row>
    <row r="31" spans="1:18" ht="155.5" customHeight="1" x14ac:dyDescent="0.25">
      <c r="A31" s="31"/>
      <c r="B31" s="668" t="s">
        <v>56</v>
      </c>
      <c r="C31" s="668"/>
      <c r="D31" s="668"/>
      <c r="E31" s="668"/>
      <c r="F31" s="668"/>
      <c r="G31" s="668"/>
      <c r="H31" s="668"/>
      <c r="I31" s="668"/>
      <c r="J31" s="668"/>
      <c r="K31" s="668"/>
      <c r="L31" s="668"/>
      <c r="M31" s="668"/>
      <c r="N31" s="669"/>
      <c r="R31"/>
    </row>
    <row r="32" spans="1:18" x14ac:dyDescent="0.25">
      <c r="A32" s="21"/>
      <c r="N32" s="22"/>
      <c r="R32"/>
    </row>
    <row r="33" spans="1:18" ht="13" customHeight="1" x14ac:dyDescent="0.25">
      <c r="A33" s="26" t="s">
        <v>57</v>
      </c>
      <c r="B33" s="32" t="s">
        <v>58</v>
      </c>
      <c r="C33" s="32"/>
      <c r="D33" s="32"/>
      <c r="E33" s="32"/>
      <c r="F33" s="32"/>
      <c r="G33" s="32"/>
      <c r="H33" s="32"/>
      <c r="I33" s="32"/>
      <c r="J33" s="32"/>
      <c r="K33" s="32"/>
      <c r="L33" s="32"/>
      <c r="M33" s="32"/>
      <c r="N33" s="33"/>
      <c r="R33"/>
    </row>
    <row r="34" spans="1:18" ht="156.65" customHeight="1" x14ac:dyDescent="0.25">
      <c r="A34" s="30"/>
      <c r="B34" s="674" t="s">
        <v>59</v>
      </c>
      <c r="C34" s="674"/>
      <c r="D34" s="674"/>
      <c r="E34" s="674"/>
      <c r="F34" s="674"/>
      <c r="G34" s="674"/>
      <c r="H34" s="674"/>
      <c r="I34" s="674"/>
      <c r="J34" s="674"/>
      <c r="K34" s="674"/>
      <c r="L34" s="674"/>
      <c r="M34" s="674"/>
      <c r="N34" s="675"/>
      <c r="R34"/>
    </row>
    <row r="35" spans="1:18" x14ac:dyDescent="0.25">
      <c r="A35" s="21"/>
      <c r="N35" s="22"/>
      <c r="R35"/>
    </row>
    <row r="36" spans="1:18" ht="13" x14ac:dyDescent="0.25">
      <c r="A36" s="26" t="s">
        <v>60</v>
      </c>
      <c r="B36" s="32" t="s">
        <v>61</v>
      </c>
      <c r="C36" s="28"/>
      <c r="D36" s="28"/>
      <c r="E36" s="28"/>
      <c r="F36" s="28"/>
      <c r="G36" s="28"/>
      <c r="H36" s="28"/>
      <c r="I36" s="28"/>
      <c r="J36" s="28"/>
      <c r="K36" s="28"/>
      <c r="L36" s="28"/>
      <c r="M36" s="28"/>
      <c r="N36" s="29"/>
      <c r="R36"/>
    </row>
    <row r="37" spans="1:18" ht="126" customHeight="1" x14ac:dyDescent="0.25">
      <c r="A37" s="30"/>
      <c r="B37" s="674" t="s">
        <v>62</v>
      </c>
      <c r="C37" s="674"/>
      <c r="D37" s="674"/>
      <c r="E37" s="674"/>
      <c r="F37" s="674"/>
      <c r="G37" s="674"/>
      <c r="H37" s="674"/>
      <c r="I37" s="674"/>
      <c r="J37" s="674"/>
      <c r="K37" s="674"/>
      <c r="L37" s="674"/>
      <c r="M37" s="674"/>
      <c r="N37" s="675"/>
      <c r="R37"/>
    </row>
    <row r="38" spans="1:18" x14ac:dyDescent="0.25">
      <c r="A38" s="21"/>
      <c r="N38" s="22"/>
      <c r="R38"/>
    </row>
    <row r="39" spans="1:18" ht="13" x14ac:dyDescent="0.25">
      <c r="A39" s="26" t="s">
        <v>63</v>
      </c>
      <c r="B39" s="32" t="s">
        <v>64</v>
      </c>
      <c r="C39" s="28"/>
      <c r="D39" s="28"/>
      <c r="E39" s="28"/>
      <c r="F39" s="28"/>
      <c r="G39" s="28"/>
      <c r="H39" s="28"/>
      <c r="I39" s="28"/>
      <c r="J39" s="28"/>
      <c r="K39" s="28"/>
      <c r="L39" s="28"/>
      <c r="M39" s="28"/>
      <c r="N39" s="29"/>
      <c r="R39"/>
    </row>
    <row r="40" spans="1:18" ht="165.5" customHeight="1" x14ac:dyDescent="0.25">
      <c r="A40" s="30"/>
      <c r="B40" s="674" t="s">
        <v>65</v>
      </c>
      <c r="C40" s="674"/>
      <c r="D40" s="674"/>
      <c r="E40" s="674"/>
      <c r="F40" s="674"/>
      <c r="G40" s="674"/>
      <c r="H40" s="674"/>
      <c r="I40" s="674"/>
      <c r="J40" s="674"/>
      <c r="K40" s="674"/>
      <c r="L40" s="674"/>
      <c r="M40" s="674"/>
      <c r="N40" s="675"/>
      <c r="R40"/>
    </row>
    <row r="41" spans="1:18" ht="131.5" customHeight="1" x14ac:dyDescent="0.25">
      <c r="A41" s="30"/>
      <c r="B41" s="674" t="s">
        <v>66</v>
      </c>
      <c r="C41" s="674"/>
      <c r="D41" s="674"/>
      <c r="E41" s="674"/>
      <c r="F41" s="674"/>
      <c r="G41" s="674"/>
      <c r="H41" s="674"/>
      <c r="I41" s="674"/>
      <c r="J41" s="674"/>
      <c r="K41" s="674"/>
      <c r="L41" s="674"/>
      <c r="M41" s="674"/>
      <c r="N41" s="675"/>
      <c r="R41"/>
    </row>
    <row r="42" spans="1:18" ht="152.5" customHeight="1" x14ac:dyDescent="0.25">
      <c r="A42" s="30"/>
      <c r="B42" s="674" t="s">
        <v>67</v>
      </c>
      <c r="C42" s="674"/>
      <c r="D42" s="674"/>
      <c r="E42" s="674"/>
      <c r="F42" s="674"/>
      <c r="G42" s="674"/>
      <c r="H42" s="674"/>
      <c r="I42" s="674"/>
      <c r="J42" s="674"/>
      <c r="K42" s="674"/>
      <c r="L42" s="674"/>
      <c r="M42" s="674"/>
      <c r="N42" s="675"/>
      <c r="R42"/>
    </row>
    <row r="43" spans="1:18" ht="218.5" customHeight="1" x14ac:dyDescent="0.25">
      <c r="A43" s="30"/>
      <c r="B43" s="674" t="s">
        <v>68</v>
      </c>
      <c r="C43" s="674"/>
      <c r="D43" s="674"/>
      <c r="E43" s="674"/>
      <c r="F43" s="674"/>
      <c r="G43" s="674"/>
      <c r="H43" s="674"/>
      <c r="I43" s="674"/>
      <c r="J43" s="674"/>
      <c r="K43" s="674"/>
      <c r="L43" s="674"/>
      <c r="M43" s="674"/>
      <c r="N43" s="675"/>
      <c r="R43"/>
    </row>
    <row r="44" spans="1:18" x14ac:dyDescent="0.25">
      <c r="A44" s="21"/>
      <c r="N44" s="22"/>
      <c r="R44"/>
    </row>
    <row r="45" spans="1:18" ht="13" x14ac:dyDescent="0.25">
      <c r="A45" s="26" t="s">
        <v>69</v>
      </c>
      <c r="B45" s="32" t="s">
        <v>70</v>
      </c>
      <c r="C45" s="28"/>
      <c r="D45" s="28"/>
      <c r="E45" s="28"/>
      <c r="F45" s="28"/>
      <c r="G45" s="28"/>
      <c r="H45" s="28"/>
      <c r="I45" s="28"/>
      <c r="J45" s="28"/>
      <c r="K45" s="28"/>
      <c r="L45" s="28"/>
      <c r="M45" s="28"/>
      <c r="N45" s="29"/>
      <c r="R45"/>
    </row>
    <row r="46" spans="1:18" ht="255.5" customHeight="1" x14ac:dyDescent="0.25">
      <c r="A46" s="30"/>
      <c r="B46" s="674" t="s">
        <v>71</v>
      </c>
      <c r="C46" s="674"/>
      <c r="D46" s="674"/>
      <c r="E46" s="674"/>
      <c r="F46" s="674"/>
      <c r="G46" s="674"/>
      <c r="H46" s="674"/>
      <c r="I46" s="674"/>
      <c r="J46" s="674"/>
      <c r="K46" s="674"/>
      <c r="L46" s="674"/>
      <c r="M46" s="674"/>
      <c r="N46" s="675"/>
      <c r="R46"/>
    </row>
    <row r="47" spans="1:18" ht="212.5" customHeight="1" x14ac:dyDescent="0.25">
      <c r="A47" s="30"/>
      <c r="B47" s="674" t="s">
        <v>72</v>
      </c>
      <c r="C47" s="674"/>
      <c r="D47" s="674"/>
      <c r="E47" s="674"/>
      <c r="F47" s="674"/>
      <c r="G47" s="674"/>
      <c r="H47" s="674"/>
      <c r="I47" s="674"/>
      <c r="J47" s="674"/>
      <c r="K47" s="674"/>
      <c r="L47" s="674"/>
      <c r="M47" s="674"/>
      <c r="N47" s="675"/>
      <c r="R47"/>
    </row>
    <row r="48" spans="1:18" ht="309" customHeight="1" x14ac:dyDescent="0.25">
      <c r="A48" s="30"/>
      <c r="B48" s="674" t="s">
        <v>73</v>
      </c>
      <c r="C48" s="674"/>
      <c r="D48" s="674"/>
      <c r="E48" s="674"/>
      <c r="F48" s="674"/>
      <c r="G48" s="674"/>
      <c r="H48" s="674"/>
      <c r="I48" s="674"/>
      <c r="J48" s="674"/>
      <c r="K48" s="674"/>
      <c r="L48" s="674"/>
      <c r="M48" s="674"/>
      <c r="N48" s="675"/>
      <c r="R48"/>
    </row>
    <row r="49" spans="1:18" ht="81.5" customHeight="1" x14ac:dyDescent="0.25">
      <c r="A49" s="30"/>
      <c r="B49" s="677" t="s">
        <v>74</v>
      </c>
      <c r="C49" s="677"/>
      <c r="D49" s="677"/>
      <c r="E49" s="677"/>
      <c r="F49" s="677"/>
      <c r="G49" s="677"/>
      <c r="H49" s="677"/>
      <c r="I49" s="677"/>
      <c r="J49" s="677"/>
      <c r="K49" s="677"/>
      <c r="L49" s="677"/>
      <c r="M49" s="677"/>
      <c r="N49" s="678"/>
      <c r="R49"/>
    </row>
    <row r="50" spans="1:18" ht="14.25" customHeight="1" x14ac:dyDescent="0.25">
      <c r="A50" s="21"/>
      <c r="B50" s="34"/>
      <c r="C50" s="34"/>
      <c r="D50" s="34"/>
      <c r="E50" s="34"/>
      <c r="F50" s="34"/>
      <c r="G50" s="34"/>
      <c r="H50" s="34"/>
      <c r="I50" s="34"/>
      <c r="J50" s="34"/>
      <c r="K50" s="34"/>
      <c r="L50" s="34"/>
      <c r="M50" s="34"/>
      <c r="N50" s="35"/>
      <c r="R50"/>
    </row>
    <row r="51" spans="1:18" ht="13" x14ac:dyDescent="0.25">
      <c r="A51" s="26" t="s">
        <v>75</v>
      </c>
      <c r="B51" s="32" t="s">
        <v>76</v>
      </c>
      <c r="C51" s="28"/>
      <c r="D51" s="28"/>
      <c r="E51" s="28"/>
      <c r="F51" s="28"/>
      <c r="G51" s="28"/>
      <c r="H51" s="28"/>
      <c r="I51" s="28"/>
      <c r="J51" s="28"/>
      <c r="K51" s="28"/>
      <c r="L51" s="28"/>
      <c r="M51" s="28"/>
      <c r="N51" s="29"/>
      <c r="R51"/>
    </row>
    <row r="52" spans="1:18" ht="13.5" customHeight="1" x14ac:dyDescent="0.25">
      <c r="A52" s="30"/>
      <c r="B52" s="674" t="s">
        <v>77</v>
      </c>
      <c r="C52" s="674"/>
      <c r="D52" s="674"/>
      <c r="E52" s="674"/>
      <c r="F52" s="674"/>
      <c r="G52" s="674"/>
      <c r="H52" s="674"/>
      <c r="I52" s="674"/>
      <c r="J52" s="674"/>
      <c r="K52" s="674"/>
      <c r="L52" s="674"/>
      <c r="M52" s="674"/>
      <c r="N52" s="675"/>
    </row>
    <row r="53" spans="1:18" x14ac:dyDescent="0.25">
      <c r="A53" s="21"/>
      <c r="N53" s="22"/>
    </row>
    <row r="54" spans="1:18" ht="13" x14ac:dyDescent="0.25">
      <c r="A54" s="26" t="s">
        <v>78</v>
      </c>
      <c r="B54" s="32" t="s">
        <v>79</v>
      </c>
      <c r="C54" s="28"/>
      <c r="D54" s="28"/>
      <c r="E54" s="28"/>
      <c r="F54" s="28"/>
      <c r="G54" s="28"/>
      <c r="H54" s="28"/>
      <c r="I54" s="28"/>
      <c r="J54" s="28"/>
      <c r="K54" s="28"/>
      <c r="L54" s="28"/>
      <c r="M54" s="28"/>
      <c r="N54" s="29"/>
    </row>
    <row r="55" spans="1:18" ht="29.5" customHeight="1" thickBot="1" x14ac:dyDescent="0.3">
      <c r="A55" s="36"/>
      <c r="B55" s="679" t="s">
        <v>80</v>
      </c>
      <c r="C55" s="679"/>
      <c r="D55" s="679"/>
      <c r="E55" s="679"/>
      <c r="F55" s="679"/>
      <c r="G55" s="679"/>
      <c r="H55" s="679"/>
      <c r="I55" s="679"/>
      <c r="J55" s="679"/>
      <c r="K55" s="679"/>
      <c r="L55" s="679"/>
      <c r="M55" s="679"/>
      <c r="N55" s="680"/>
    </row>
    <row r="56" spans="1:18" ht="24" customHeight="1" x14ac:dyDescent="0.25">
      <c r="B56" s="24"/>
      <c r="C56" s="24"/>
      <c r="D56" s="24"/>
      <c r="E56" s="24"/>
      <c r="F56" s="24"/>
      <c r="G56" s="24"/>
      <c r="H56" s="24"/>
      <c r="I56" s="24"/>
      <c r="J56" s="24"/>
      <c r="K56" s="24"/>
      <c r="L56" s="24"/>
      <c r="M56" s="24"/>
      <c r="N56" s="37" t="str">
        <f>TEXT('User Select'!B41,"mmmm d, yyyy")</f>
        <v>December 31, 2024</v>
      </c>
    </row>
    <row r="57" spans="1:18" ht="30" hidden="1" customHeight="1" x14ac:dyDescent="0.35">
      <c r="A57" s="38" t="s">
        <v>32</v>
      </c>
      <c r="N57" s="20"/>
    </row>
  </sheetData>
  <sheetProtection algorithmName="SHA-512" hashValue="VSsK4BJ+r9w7g/LWptB59exSlehFj2Plgoh+kb+o+8HZuyYE++gxr8QRiXK5dQ+dfh8uZeGoVRqIHg4ruc1c4Q==" saltValue="7RV31Ys0A4wlmXovFwD+kQ==" spinCount="100000" sheet="1" objects="1" scenarios="1" formatRows="0"/>
  <mergeCells count="29">
    <mergeCell ref="B47:N47"/>
    <mergeCell ref="B48:N48"/>
    <mergeCell ref="B49:N49"/>
    <mergeCell ref="B52:N52"/>
    <mergeCell ref="B55:N55"/>
    <mergeCell ref="B46:N46"/>
    <mergeCell ref="B26:N26"/>
    <mergeCell ref="B27:N27"/>
    <mergeCell ref="B28:N28"/>
    <mergeCell ref="B30:N30"/>
    <mergeCell ref="B31:N31"/>
    <mergeCell ref="B34:N34"/>
    <mergeCell ref="B37:N37"/>
    <mergeCell ref="B40:N40"/>
    <mergeCell ref="B41:N41"/>
    <mergeCell ref="B42:N42"/>
    <mergeCell ref="B43:N43"/>
    <mergeCell ref="B25:N25"/>
    <mergeCell ref="A4:N4"/>
    <mergeCell ref="A6:N6"/>
    <mergeCell ref="A8:N8"/>
    <mergeCell ref="A10:N10"/>
    <mergeCell ref="A11:N11"/>
    <mergeCell ref="A13:N13"/>
    <mergeCell ref="A15:N15"/>
    <mergeCell ref="A17:N17"/>
    <mergeCell ref="B20:N20"/>
    <mergeCell ref="B21:N21"/>
    <mergeCell ref="B24:N24"/>
  </mergeCells>
  <hyperlinks>
    <hyperlink ref="A11" r:id="rId1" display="https://www.hca.wa.gov/assets/program/BH-Comparison-Rate-Development-Phase-Two-202309.pdf" xr:uid="{928ECA82-2F2B-4565-832E-FAEA106FB6F0}"/>
    <hyperlink ref="A11:N11" r:id="rId2" display="Behavioral Health Comparison Rate Report - Phase Two" xr:uid="{161AEBED-47E6-49FD-8378-344D03D7D5F9}"/>
    <hyperlink ref="B25:N25" r:id="rId3" display="Washington State Health Care Authority's IMC Service Encounter Reporting Instructions (SERI)" xr:uid="{6DA7C16D-5779-4F7A-826C-DCB760BDE51F}"/>
  </hyperlinks>
  <pageMargins left="0.7" right="0.7" top="0.75" bottom="0.75" header="0.3" footer="0.3"/>
  <pageSetup scale="49"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BD0A-ACED-494F-8ECA-DB03ACA39083}">
  <sheetPr codeName="Sheet8">
    <pageSetUpPr fitToPage="1"/>
  </sheetPr>
  <dimension ref="A1:AQ98"/>
  <sheetViews>
    <sheetView showGridLines="0" zoomScaleNormal="100" workbookViewId="0"/>
  </sheetViews>
  <sheetFormatPr defaultColWidth="0" defaultRowHeight="12.5" zeroHeight="1" x14ac:dyDescent="0.25"/>
  <cols>
    <col min="1" max="1" width="1.453125" style="43" customWidth="1"/>
    <col min="2" max="2" width="2.54296875" style="43" customWidth="1"/>
    <col min="3" max="3" width="9.453125" style="43" customWidth="1"/>
    <col min="4" max="4" width="10.453125" style="43" customWidth="1"/>
    <col min="5" max="5" width="10.54296875" style="43" customWidth="1"/>
    <col min="6" max="6" width="11.54296875" style="43" customWidth="1"/>
    <col min="7" max="7" width="22.453125" style="43" customWidth="1"/>
    <col min="8" max="8" width="17.453125" style="43" customWidth="1"/>
    <col min="9" max="11" width="9.453125" style="43" customWidth="1"/>
    <col min="12" max="12" width="1.54296875" style="43" customWidth="1"/>
    <col min="13" max="13" width="22.54296875" style="43" customWidth="1"/>
    <col min="14" max="14" width="17.1796875" style="43" customWidth="1"/>
    <col min="15" max="15" width="14.26953125" style="48" hidden="1" customWidth="1"/>
    <col min="16" max="16" width="11.54296875" style="43" hidden="1" customWidth="1"/>
    <col min="17" max="43" width="0" style="43" hidden="1" customWidth="1"/>
    <col min="44" max="16384" width="9.453125" style="43" hidden="1"/>
  </cols>
  <sheetData>
    <row r="1" spans="1:43" s="44" customFormat="1" ht="15.65" customHeight="1" x14ac:dyDescent="0.35">
      <c r="A1" s="39" t="str">
        <f>'User Select'!A1</f>
        <v>Washington State Health Care Authority</v>
      </c>
      <c r="B1" s="40"/>
      <c r="C1" s="40"/>
      <c r="D1" s="40"/>
      <c r="E1" s="40"/>
      <c r="F1" s="40"/>
      <c r="G1" s="40"/>
      <c r="H1" s="40"/>
      <c r="I1" s="40"/>
      <c r="J1" s="40"/>
      <c r="K1" s="40"/>
      <c r="L1" s="40"/>
      <c r="M1" s="40"/>
      <c r="N1" s="41"/>
      <c r="O1" s="42" t="s">
        <v>32</v>
      </c>
      <c r="P1" s="43"/>
      <c r="Q1" s="43"/>
      <c r="R1" s="43"/>
      <c r="S1" s="43"/>
      <c r="T1" s="43"/>
      <c r="U1" s="43"/>
      <c r="V1" s="43"/>
      <c r="W1" s="43"/>
      <c r="X1" s="43"/>
      <c r="Y1" s="43"/>
      <c r="Z1" s="43"/>
      <c r="AA1" s="43"/>
      <c r="AB1" s="43"/>
      <c r="AC1" s="43"/>
      <c r="AD1" s="43"/>
      <c r="AE1" s="43"/>
    </row>
    <row r="2" spans="1:43" s="44" customFormat="1" ht="15.65" customHeight="1" x14ac:dyDescent="0.35">
      <c r="A2" s="45" t="str">
        <f>'User Select'!A2</f>
        <v>Behavioral Health Provider Staffing and Expense Survey - 2024 Data Collection Tool</v>
      </c>
      <c r="B2" s="46"/>
      <c r="C2" s="46"/>
      <c r="D2" s="46"/>
      <c r="E2" s="46"/>
      <c r="F2" s="46"/>
      <c r="G2" s="46"/>
      <c r="H2" s="46"/>
      <c r="I2" s="46"/>
      <c r="J2" s="46"/>
      <c r="K2" s="46"/>
      <c r="L2" s="46"/>
      <c r="M2" s="46"/>
      <c r="N2" s="47"/>
      <c r="O2" s="48"/>
      <c r="P2" s="43"/>
      <c r="Q2" s="43" t="s">
        <v>81</v>
      </c>
      <c r="R2" s="43"/>
      <c r="S2" s="43"/>
      <c r="T2" s="43"/>
      <c r="U2" s="43"/>
      <c r="V2" s="43"/>
      <c r="W2" s="43"/>
      <c r="X2" s="43"/>
      <c r="Y2" s="43"/>
      <c r="Z2" s="43"/>
      <c r="AA2" s="43"/>
      <c r="AB2" s="43"/>
      <c r="AC2" s="43"/>
      <c r="AD2" s="43"/>
      <c r="AE2" s="43"/>
    </row>
    <row r="3" spans="1:43" s="44" customFormat="1" ht="15.65" customHeight="1" x14ac:dyDescent="0.35">
      <c r="A3" s="45" t="s">
        <v>82</v>
      </c>
      <c r="B3" s="46"/>
      <c r="C3" s="46"/>
      <c r="D3" s="46"/>
      <c r="E3" s="46"/>
      <c r="F3" s="46"/>
      <c r="G3" s="46"/>
      <c r="H3" s="46"/>
      <c r="I3" s="46"/>
      <c r="J3" s="46"/>
      <c r="K3" s="46"/>
      <c r="L3" s="46"/>
      <c r="M3" s="46"/>
      <c r="N3" s="47"/>
      <c r="O3" s="48"/>
      <c r="P3" s="43"/>
      <c r="Q3" s="43"/>
      <c r="R3" s="43"/>
      <c r="S3" s="43"/>
      <c r="T3" s="43"/>
      <c r="U3" s="43"/>
      <c r="V3" s="43"/>
      <c r="W3" s="43"/>
      <c r="X3" s="43"/>
      <c r="Y3" s="43"/>
      <c r="Z3" s="43"/>
      <c r="AA3" s="43"/>
      <c r="AB3" s="43"/>
      <c r="AC3" s="43"/>
      <c r="AD3" s="43"/>
      <c r="AE3" s="43"/>
    </row>
    <row r="4" spans="1:43" s="44" customFormat="1" ht="15" customHeight="1" x14ac:dyDescent="0.3">
      <c r="A4" s="49"/>
      <c r="B4" s="50"/>
      <c r="C4" s="51"/>
      <c r="D4" s="684" t="str" cm="1">
        <f t="array" ref="D4">IF(SUM(SUMPRODUCT(--($H$9:$H$13=$Q$2)),SUMPRODUCT(--($H$9:$H$13="")),SUMPRODUCT(--(LEN($H$9)&lt;4)))&gt;0,"PLEASE COMPLETE SECTION 1","")</f>
        <v>PLEASE COMPLETE SECTION 1</v>
      </c>
      <c r="E4" s="684"/>
      <c r="F4" s="684"/>
      <c r="G4" s="684"/>
      <c r="H4" s="684"/>
      <c r="I4" s="684"/>
      <c r="J4" s="684"/>
      <c r="K4" s="684"/>
      <c r="L4" s="684"/>
      <c r="M4" s="51"/>
      <c r="N4" s="52"/>
      <c r="O4" s="53" t="s">
        <v>83</v>
      </c>
      <c r="P4" s="54" t="s">
        <v>84</v>
      </c>
      <c r="Q4" s="43" t="s">
        <v>85</v>
      </c>
      <c r="R4" s="43"/>
      <c r="S4" s="43" t="s">
        <v>86</v>
      </c>
      <c r="T4" s="43" t="s">
        <v>87</v>
      </c>
      <c r="U4" s="43" t="s">
        <v>88</v>
      </c>
      <c r="V4" s="43"/>
      <c r="W4" s="43"/>
      <c r="X4" s="43"/>
      <c r="Y4" s="43"/>
      <c r="Z4" s="6"/>
      <c r="AA4" s="6"/>
      <c r="AB4" s="6"/>
      <c r="AC4" s="6"/>
      <c r="AD4" s="6"/>
      <c r="AE4" s="43"/>
    </row>
    <row r="5" spans="1:43" s="61" customFormat="1" ht="25" customHeight="1" x14ac:dyDescent="0.3">
      <c r="A5" s="55" t="s">
        <v>89</v>
      </c>
      <c r="B5" s="56"/>
      <c r="C5" s="57"/>
      <c r="D5" s="57"/>
      <c r="E5" s="57"/>
      <c r="F5" s="57"/>
      <c r="G5" s="57"/>
      <c r="H5" s="57"/>
      <c r="I5" s="57"/>
      <c r="J5" s="57"/>
      <c r="K5" s="57"/>
      <c r="L5" s="57"/>
      <c r="M5" s="57"/>
      <c r="N5" s="58"/>
      <c r="O5" s="59" t="s">
        <v>90</v>
      </c>
      <c r="P5" s="60" t="s">
        <v>35</v>
      </c>
      <c r="Z5" s="6"/>
      <c r="AA5" s="6"/>
      <c r="AB5" s="6"/>
      <c r="AC5" s="6"/>
      <c r="AD5" s="6"/>
      <c r="AO5" s="52"/>
      <c r="AP5" s="62"/>
      <c r="AQ5" s="63"/>
    </row>
    <row r="6" spans="1:43" ht="13" customHeight="1" x14ac:dyDescent="0.25">
      <c r="A6" s="64" t="s">
        <v>91</v>
      </c>
      <c r="B6" s="65"/>
      <c r="C6" s="66"/>
      <c r="D6" s="66"/>
      <c r="E6" s="66"/>
      <c r="F6" s="66"/>
      <c r="G6" s="66"/>
      <c r="H6" s="66"/>
      <c r="I6" s="66"/>
      <c r="J6" s="66"/>
      <c r="K6" s="66"/>
      <c r="L6" s="66"/>
      <c r="M6" s="66"/>
      <c r="N6" s="58"/>
      <c r="O6" s="42"/>
      <c r="Z6" s="6"/>
      <c r="AA6" s="6"/>
      <c r="AB6" s="6"/>
      <c r="AC6" s="6"/>
      <c r="AD6" s="6"/>
    </row>
    <row r="7" spans="1:43" ht="21" customHeight="1" x14ac:dyDescent="0.25">
      <c r="A7" s="67"/>
      <c r="B7" s="68"/>
      <c r="C7" s="68"/>
      <c r="D7" s="68"/>
      <c r="E7" s="68"/>
      <c r="F7" s="68"/>
      <c r="G7" s="68"/>
      <c r="H7" s="68"/>
      <c r="I7" s="68"/>
      <c r="J7" s="68"/>
      <c r="K7" s="68"/>
      <c r="L7" s="68"/>
      <c r="M7" s="68"/>
      <c r="N7" s="69"/>
    </row>
    <row r="8" spans="1:43" ht="13" x14ac:dyDescent="0.25">
      <c r="A8" s="67"/>
      <c r="B8" s="70" t="s">
        <v>43</v>
      </c>
      <c r="C8" s="71" t="s">
        <v>92</v>
      </c>
      <c r="D8" s="72"/>
      <c r="E8" s="72"/>
      <c r="F8" s="68"/>
      <c r="G8" s="68"/>
      <c r="H8" s="68"/>
      <c r="I8" s="68"/>
      <c r="J8" s="68"/>
      <c r="K8" s="68"/>
      <c r="L8" s="68"/>
      <c r="M8" s="68"/>
      <c r="N8" s="69"/>
      <c r="Q8" s="73"/>
    </row>
    <row r="9" spans="1:43" x14ac:dyDescent="0.25">
      <c r="A9" s="67"/>
      <c r="B9" s="74"/>
      <c r="C9" s="75" t="s">
        <v>93</v>
      </c>
      <c r="D9" s="76" t="s">
        <v>94</v>
      </c>
      <c r="E9" s="76"/>
      <c r="F9" s="68"/>
      <c r="G9" s="68"/>
      <c r="H9" s="685" t="s">
        <v>81</v>
      </c>
      <c r="I9" s="686"/>
      <c r="J9" s="686"/>
      <c r="K9" s="686"/>
      <c r="L9" s="686"/>
      <c r="M9" s="68"/>
      <c r="N9" s="69"/>
      <c r="Q9" s="73"/>
    </row>
    <row r="10" spans="1:43" ht="13" customHeight="1" x14ac:dyDescent="0.25">
      <c r="A10" s="67"/>
      <c r="B10" s="74"/>
      <c r="C10" s="75" t="s">
        <v>95</v>
      </c>
      <c r="D10" s="76" t="s">
        <v>96</v>
      </c>
      <c r="E10" s="76"/>
      <c r="F10" s="68"/>
      <c r="G10" s="68"/>
      <c r="H10" s="685" t="s">
        <v>81</v>
      </c>
      <c r="I10" s="686"/>
      <c r="J10" s="686"/>
      <c r="K10" s="686"/>
      <c r="L10" s="686"/>
      <c r="M10" s="68"/>
      <c r="N10" s="69"/>
    </row>
    <row r="11" spans="1:43" customFormat="1" x14ac:dyDescent="0.25">
      <c r="A11" s="67"/>
      <c r="B11" s="74"/>
      <c r="C11" s="75" t="s">
        <v>97</v>
      </c>
      <c r="D11" s="76" t="s">
        <v>98</v>
      </c>
      <c r="E11" s="76"/>
      <c r="F11" s="68"/>
      <c r="G11" s="68"/>
      <c r="H11" s="685" t="s">
        <v>81</v>
      </c>
      <c r="I11" s="686"/>
      <c r="J11" s="686"/>
      <c r="K11" s="686"/>
      <c r="L11" s="686"/>
      <c r="M11" s="68"/>
      <c r="N11" s="69"/>
      <c r="O11" s="6"/>
      <c r="P11" s="77"/>
      <c r="Q11" s="6"/>
      <c r="R11" s="6"/>
      <c r="S11" s="6"/>
      <c r="T11" s="6"/>
      <c r="U11" s="6"/>
      <c r="V11" s="6"/>
      <c r="W11" s="6"/>
      <c r="X11" s="6"/>
      <c r="Y11" s="6"/>
      <c r="Z11" s="6"/>
      <c r="AA11" s="6"/>
      <c r="AB11" s="6"/>
      <c r="AC11" s="6"/>
      <c r="AD11" s="6"/>
      <c r="AE11" s="6"/>
    </row>
    <row r="12" spans="1:43" customFormat="1" x14ac:dyDescent="0.25">
      <c r="A12" s="67"/>
      <c r="B12" s="74"/>
      <c r="C12" s="75" t="s">
        <v>99</v>
      </c>
      <c r="D12" s="76" t="s">
        <v>100</v>
      </c>
      <c r="E12" s="76"/>
      <c r="F12" s="68"/>
      <c r="G12" s="68"/>
      <c r="H12" s="685" t="s">
        <v>81</v>
      </c>
      <c r="I12" s="686"/>
      <c r="J12" s="686"/>
      <c r="K12" s="686"/>
      <c r="L12" s="686"/>
      <c r="M12" s="68"/>
      <c r="N12" s="69"/>
      <c r="O12" s="6"/>
      <c r="P12" s="6"/>
      <c r="Q12" s="6"/>
      <c r="R12" s="6"/>
      <c r="S12" s="6"/>
      <c r="T12" s="6"/>
      <c r="U12" s="6"/>
      <c r="V12" s="6"/>
      <c r="W12" s="6"/>
      <c r="X12" s="6"/>
      <c r="Y12" s="6"/>
      <c r="Z12" s="6"/>
      <c r="AA12" s="6"/>
      <c r="AB12" s="6"/>
      <c r="AC12" s="6"/>
      <c r="AD12" s="6"/>
      <c r="AE12" s="6"/>
    </row>
    <row r="13" spans="1:43" customFormat="1" x14ac:dyDescent="0.25">
      <c r="A13" s="67"/>
      <c r="B13" s="74"/>
      <c r="C13" s="75" t="s">
        <v>101</v>
      </c>
      <c r="D13" s="76" t="s">
        <v>102</v>
      </c>
      <c r="E13" s="76"/>
      <c r="F13" s="68"/>
      <c r="G13" s="68"/>
      <c r="H13" s="685" t="s">
        <v>81</v>
      </c>
      <c r="I13" s="686"/>
      <c r="J13" s="686"/>
      <c r="K13" s="686"/>
      <c r="L13" s="686"/>
      <c r="M13" s="68"/>
      <c r="N13" s="69"/>
      <c r="O13" s="6"/>
      <c r="P13" s="6"/>
      <c r="Q13" s="6"/>
      <c r="R13" s="6"/>
      <c r="S13" s="6"/>
      <c r="T13" s="6"/>
      <c r="U13" s="6"/>
      <c r="V13" s="6"/>
      <c r="W13" s="6"/>
      <c r="X13" s="6"/>
      <c r="Y13" s="6"/>
      <c r="Z13" s="6"/>
      <c r="AA13" s="6"/>
      <c r="AB13" s="6"/>
      <c r="AC13" s="6"/>
      <c r="AD13" s="6"/>
      <c r="AE13" s="6"/>
    </row>
    <row r="14" spans="1:43" customFormat="1" x14ac:dyDescent="0.25">
      <c r="A14" s="67"/>
      <c r="B14" s="68"/>
      <c r="C14" s="68"/>
      <c r="D14" s="68"/>
      <c r="E14" s="68"/>
      <c r="F14" s="68"/>
      <c r="G14" s="68"/>
      <c r="H14" s="68"/>
      <c r="I14" s="68"/>
      <c r="J14" s="68"/>
      <c r="K14" s="68"/>
      <c r="L14" s="68"/>
      <c r="M14" s="68"/>
      <c r="N14" s="69"/>
      <c r="O14" s="6"/>
      <c r="P14" s="6"/>
      <c r="Q14" s="6"/>
      <c r="R14" s="6"/>
      <c r="S14" s="6"/>
      <c r="T14" s="6"/>
      <c r="U14" s="6"/>
      <c r="V14" s="6"/>
      <c r="W14" s="6"/>
      <c r="X14" s="6"/>
      <c r="Y14" s="6"/>
      <c r="Z14" s="6"/>
      <c r="AA14" s="6"/>
      <c r="AB14" s="6"/>
      <c r="AC14" s="6"/>
      <c r="AD14" s="6"/>
      <c r="AE14" s="6"/>
    </row>
    <row r="15" spans="1:43" customFormat="1" ht="13" x14ac:dyDescent="0.3">
      <c r="A15" s="78" t="s">
        <v>103</v>
      </c>
      <c r="B15" s="79"/>
      <c r="C15" s="80"/>
      <c r="D15" s="80"/>
      <c r="E15" s="80"/>
      <c r="F15" s="80"/>
      <c r="G15" s="80"/>
      <c r="H15" s="80"/>
      <c r="I15" s="80"/>
      <c r="J15" s="80"/>
      <c r="K15" s="80"/>
      <c r="L15" s="80"/>
      <c r="M15" s="80"/>
      <c r="N15" s="81"/>
      <c r="O15" s="6"/>
      <c r="P15" s="6"/>
      <c r="Q15" s="6"/>
      <c r="R15" s="6"/>
      <c r="S15" s="6"/>
      <c r="T15" s="6"/>
      <c r="U15" s="6"/>
      <c r="V15" s="6"/>
      <c r="W15" s="6"/>
      <c r="X15" s="6"/>
      <c r="Y15" s="6"/>
      <c r="Z15" s="6"/>
      <c r="AA15" s="6"/>
      <c r="AB15" s="6"/>
      <c r="AC15" s="6"/>
      <c r="AD15" s="6"/>
      <c r="AE15" s="6"/>
    </row>
    <row r="16" spans="1:43" customFormat="1" ht="13" x14ac:dyDescent="0.3">
      <c r="A16" s="49"/>
      <c r="B16" s="50"/>
      <c r="C16" s="51"/>
      <c r="D16" s="51"/>
      <c r="E16" s="51"/>
      <c r="F16" s="51"/>
      <c r="G16" s="51"/>
      <c r="H16" s="51"/>
      <c r="I16" s="51"/>
      <c r="J16" s="51"/>
      <c r="K16" s="51"/>
      <c r="L16" s="51"/>
      <c r="M16" s="51"/>
      <c r="N16" s="52"/>
      <c r="O16" s="6"/>
      <c r="P16" s="6"/>
      <c r="Q16" s="6"/>
      <c r="R16" s="6"/>
      <c r="S16" s="6"/>
      <c r="T16" s="6"/>
      <c r="U16" s="6"/>
      <c r="V16" s="6"/>
      <c r="W16" s="6"/>
      <c r="X16" s="6"/>
      <c r="Y16" s="6"/>
      <c r="Z16" s="6"/>
      <c r="AA16" s="6"/>
      <c r="AB16" s="6"/>
      <c r="AC16" s="6"/>
      <c r="AD16" s="6"/>
      <c r="AE16" s="6"/>
    </row>
    <row r="17" spans="1:31" customFormat="1" ht="13" x14ac:dyDescent="0.25">
      <c r="A17" s="67"/>
      <c r="B17" s="70" t="s">
        <v>104</v>
      </c>
      <c r="C17" s="82" t="s">
        <v>105</v>
      </c>
      <c r="D17" s="76"/>
      <c r="E17" s="76"/>
      <c r="F17" s="68"/>
      <c r="G17" s="68"/>
      <c r="H17" s="68"/>
      <c r="I17" s="68"/>
      <c r="J17" s="68"/>
      <c r="K17" s="68"/>
      <c r="L17" s="68"/>
      <c r="M17" s="68"/>
      <c r="N17" s="69"/>
      <c r="O17" s="6"/>
      <c r="P17" s="6"/>
      <c r="Q17" s="6"/>
      <c r="R17" s="6"/>
      <c r="S17" s="6"/>
      <c r="T17" s="6"/>
      <c r="U17" s="6"/>
      <c r="V17" s="6"/>
      <c r="W17" s="6"/>
      <c r="X17" s="6"/>
      <c r="Y17" s="6"/>
      <c r="Z17" s="6"/>
      <c r="AA17" s="6"/>
      <c r="AB17" s="6"/>
      <c r="AC17" s="6"/>
      <c r="AD17" s="6"/>
      <c r="AE17" s="6"/>
    </row>
    <row r="18" spans="1:31" customFormat="1" x14ac:dyDescent="0.25">
      <c r="A18" s="67"/>
      <c r="B18" s="74"/>
      <c r="C18" s="75" t="s">
        <v>93</v>
      </c>
      <c r="D18" s="76" t="s">
        <v>106</v>
      </c>
      <c r="E18" s="76"/>
      <c r="F18" s="68"/>
      <c r="G18" s="68"/>
      <c r="H18" s="83" t="s">
        <v>81</v>
      </c>
      <c r="N18" s="84"/>
      <c r="O18" s="6"/>
      <c r="P18" s="85"/>
      <c r="Q18" s="6"/>
      <c r="R18" s="6"/>
      <c r="S18" s="6"/>
      <c r="T18" s="6"/>
      <c r="U18" s="6"/>
      <c r="V18" s="6"/>
      <c r="W18" s="6"/>
      <c r="X18" s="6"/>
      <c r="Y18" s="6"/>
      <c r="Z18" s="6"/>
      <c r="AA18" s="6"/>
      <c r="AB18" s="6"/>
      <c r="AC18" s="6"/>
      <c r="AD18" s="6"/>
      <c r="AE18" s="6"/>
    </row>
    <row r="19" spans="1:31" customFormat="1" x14ac:dyDescent="0.25">
      <c r="A19" s="67"/>
      <c r="B19" s="86"/>
      <c r="C19" s="75" t="s">
        <v>95</v>
      </c>
      <c r="D19" s="76" t="s">
        <v>107</v>
      </c>
      <c r="E19" s="76"/>
      <c r="F19" s="68"/>
      <c r="G19" s="68"/>
      <c r="H19" s="83" t="s">
        <v>81</v>
      </c>
      <c r="N19" s="84"/>
      <c r="O19" s="6"/>
      <c r="P19" s="6"/>
      <c r="Q19" s="6"/>
      <c r="R19" s="6"/>
      <c r="S19" s="6"/>
      <c r="T19" s="6"/>
      <c r="U19" s="6"/>
      <c r="V19" s="6"/>
      <c r="W19" s="6"/>
      <c r="X19" s="6"/>
      <c r="Y19" s="6"/>
      <c r="Z19" s="6"/>
      <c r="AA19" s="6"/>
      <c r="AB19" s="6"/>
      <c r="AC19" s="6"/>
      <c r="AD19" s="6"/>
      <c r="AE19" s="6"/>
    </row>
    <row r="20" spans="1:31" customFormat="1" x14ac:dyDescent="0.25">
      <c r="A20" s="67"/>
      <c r="B20" s="86"/>
      <c r="C20" s="75" t="s">
        <v>97</v>
      </c>
      <c r="D20" s="76" t="s">
        <v>108</v>
      </c>
      <c r="E20" s="76"/>
      <c r="F20" s="68"/>
      <c r="G20" s="68"/>
      <c r="H20" s="83" t="s">
        <v>81</v>
      </c>
      <c r="N20" s="84"/>
      <c r="O20" s="6"/>
      <c r="P20" s="6"/>
      <c r="Q20" s="6"/>
      <c r="R20" s="6"/>
      <c r="S20" s="6"/>
      <c r="T20" s="6"/>
      <c r="U20" s="6"/>
      <c r="V20" s="6"/>
      <c r="W20" s="6"/>
      <c r="X20" s="6"/>
      <c r="Y20" s="6"/>
      <c r="Z20" s="6"/>
      <c r="AA20" s="6"/>
      <c r="AB20" s="6"/>
      <c r="AC20" s="6"/>
      <c r="AD20" s="6"/>
      <c r="AE20" s="6"/>
    </row>
    <row r="21" spans="1:31" customFormat="1" x14ac:dyDescent="0.25">
      <c r="A21" s="67"/>
      <c r="B21" s="86"/>
      <c r="C21" s="75" t="s">
        <v>99</v>
      </c>
      <c r="D21" s="76" t="s">
        <v>109</v>
      </c>
      <c r="E21" s="76"/>
      <c r="F21" s="68"/>
      <c r="G21" s="68"/>
      <c r="H21" s="83" t="s">
        <v>81</v>
      </c>
      <c r="N21" s="84"/>
      <c r="O21" s="6"/>
      <c r="P21" s="6"/>
      <c r="Q21" s="6"/>
      <c r="R21" s="6"/>
      <c r="S21" s="6"/>
      <c r="T21" s="6"/>
      <c r="U21" s="6"/>
      <c r="V21" s="6"/>
      <c r="W21" s="6"/>
      <c r="X21" s="6"/>
      <c r="Y21" s="6"/>
      <c r="Z21" s="6"/>
      <c r="AA21" s="6"/>
      <c r="AB21" s="6"/>
      <c r="AC21" s="6"/>
      <c r="AD21" s="6"/>
      <c r="AE21" s="6"/>
    </row>
    <row r="22" spans="1:31" customFormat="1" x14ac:dyDescent="0.25">
      <c r="A22" s="67"/>
      <c r="B22" s="86"/>
      <c r="C22" s="75" t="s">
        <v>101</v>
      </c>
      <c r="D22" s="76" t="s">
        <v>110</v>
      </c>
      <c r="E22" s="76"/>
      <c r="F22" s="68"/>
      <c r="G22" s="68"/>
      <c r="H22" s="83" t="s">
        <v>81</v>
      </c>
      <c r="N22" s="84"/>
      <c r="O22" s="6"/>
      <c r="P22" s="6"/>
      <c r="Q22" s="6"/>
      <c r="R22" s="6"/>
      <c r="S22" s="6"/>
      <c r="T22" s="6"/>
      <c r="U22" s="6"/>
      <c r="V22" s="6"/>
      <c r="W22" s="6"/>
      <c r="X22" s="6"/>
      <c r="Y22" s="6"/>
      <c r="Z22" s="6"/>
      <c r="AA22" s="6"/>
      <c r="AB22" s="6"/>
      <c r="AC22" s="6"/>
      <c r="AD22" s="6"/>
      <c r="AE22" s="6"/>
    </row>
    <row r="23" spans="1:31" customFormat="1" x14ac:dyDescent="0.25">
      <c r="A23" s="67"/>
      <c r="B23" s="86"/>
      <c r="C23" s="75" t="s">
        <v>111</v>
      </c>
      <c r="D23" s="76" t="s">
        <v>112</v>
      </c>
      <c r="E23" s="76"/>
      <c r="F23" s="68"/>
      <c r="G23" s="68"/>
      <c r="H23" s="83" t="s">
        <v>81</v>
      </c>
      <c r="N23" s="84"/>
      <c r="O23" s="6"/>
      <c r="P23" s="6"/>
      <c r="Q23" s="6"/>
      <c r="R23" s="6"/>
      <c r="S23" s="6"/>
      <c r="T23" s="6"/>
      <c r="U23" s="6"/>
      <c r="V23" s="6"/>
      <c r="W23" s="6"/>
      <c r="X23" s="6"/>
      <c r="Y23" s="6"/>
      <c r="Z23" s="6"/>
      <c r="AA23" s="6"/>
      <c r="AB23" s="6"/>
      <c r="AC23" s="6"/>
      <c r="AD23" s="6"/>
      <c r="AE23" s="6"/>
    </row>
    <row r="24" spans="1:31" customFormat="1" x14ac:dyDescent="0.25">
      <c r="A24" s="67"/>
      <c r="B24" s="86"/>
      <c r="C24" s="75" t="s">
        <v>113</v>
      </c>
      <c r="D24" s="76" t="s">
        <v>114</v>
      </c>
      <c r="E24" s="76"/>
      <c r="F24" s="68"/>
      <c r="G24" s="68"/>
      <c r="H24" s="83" t="s">
        <v>81</v>
      </c>
      <c r="N24" s="84"/>
      <c r="O24" s="6"/>
      <c r="P24" s="6"/>
      <c r="Q24" s="6"/>
      <c r="R24" s="6"/>
      <c r="S24" s="6"/>
      <c r="T24" s="6"/>
      <c r="U24" s="6"/>
      <c r="V24" s="6"/>
      <c r="W24" s="6"/>
      <c r="X24" s="6"/>
      <c r="Y24" s="6"/>
      <c r="Z24" s="6"/>
      <c r="AA24" s="6"/>
      <c r="AB24" s="6"/>
      <c r="AC24" s="6"/>
      <c r="AD24" s="6"/>
      <c r="AE24" s="6"/>
    </row>
    <row r="25" spans="1:31" customFormat="1" x14ac:dyDescent="0.25">
      <c r="A25" s="67"/>
      <c r="B25" s="86"/>
      <c r="C25" s="75" t="s">
        <v>115</v>
      </c>
      <c r="D25" s="76" t="s">
        <v>116</v>
      </c>
      <c r="E25" s="76"/>
      <c r="F25" s="68"/>
      <c r="G25" s="68"/>
      <c r="H25" s="83" t="s">
        <v>81</v>
      </c>
      <c r="N25" s="84"/>
      <c r="O25" s="6"/>
      <c r="P25" s="6"/>
      <c r="Q25" s="6"/>
      <c r="R25" s="6"/>
      <c r="S25" s="6"/>
      <c r="T25" s="6"/>
      <c r="U25" s="6"/>
      <c r="V25" s="6"/>
      <c r="W25" s="6"/>
      <c r="X25" s="6"/>
      <c r="Y25" s="6"/>
      <c r="Z25" s="6"/>
      <c r="AA25" s="6"/>
      <c r="AB25" s="6"/>
      <c r="AC25" s="6"/>
      <c r="AD25" s="6"/>
      <c r="AE25" s="6"/>
    </row>
    <row r="26" spans="1:31" customFormat="1" x14ac:dyDescent="0.25">
      <c r="A26" s="67"/>
      <c r="B26" s="86"/>
      <c r="C26" s="75" t="s">
        <v>117</v>
      </c>
      <c r="D26" s="76" t="s">
        <v>118</v>
      </c>
      <c r="E26" s="76"/>
      <c r="F26" s="68"/>
      <c r="G26" s="68"/>
      <c r="H26" s="83" t="s">
        <v>81</v>
      </c>
      <c r="N26" s="84"/>
      <c r="O26" s="6"/>
      <c r="P26" s="6"/>
      <c r="Q26" s="6"/>
      <c r="R26" s="6"/>
      <c r="S26" s="6"/>
      <c r="T26" s="6"/>
      <c r="U26" s="6"/>
      <c r="V26" s="6"/>
      <c r="W26" s="6"/>
      <c r="X26" s="6"/>
      <c r="Y26" s="6"/>
      <c r="Z26" s="6"/>
      <c r="AA26" s="6"/>
      <c r="AB26" s="6"/>
      <c r="AC26" s="6"/>
      <c r="AD26" s="6"/>
      <c r="AE26" s="6"/>
    </row>
    <row r="27" spans="1:31" customFormat="1" x14ac:dyDescent="0.25">
      <c r="A27" s="67"/>
      <c r="B27" s="86"/>
      <c r="C27" s="75" t="s">
        <v>119</v>
      </c>
      <c r="D27" s="76" t="s">
        <v>120</v>
      </c>
      <c r="E27" s="76"/>
      <c r="F27" s="68"/>
      <c r="G27" s="68"/>
      <c r="H27" s="83" t="s">
        <v>81</v>
      </c>
      <c r="N27" s="84"/>
      <c r="O27" s="6"/>
      <c r="P27" s="6"/>
      <c r="Q27" s="6"/>
      <c r="R27" s="6"/>
      <c r="S27" s="6"/>
      <c r="T27" s="6"/>
      <c r="U27" s="6"/>
      <c r="V27" s="6"/>
      <c r="W27" s="6"/>
      <c r="X27" s="6"/>
      <c r="Y27" s="6"/>
      <c r="Z27" s="6"/>
      <c r="AA27" s="6"/>
      <c r="AB27" s="6"/>
      <c r="AC27" s="6"/>
      <c r="AD27" s="6"/>
      <c r="AE27" s="6"/>
    </row>
    <row r="28" spans="1:31" customFormat="1" x14ac:dyDescent="0.25">
      <c r="A28" s="67"/>
      <c r="B28" s="86"/>
      <c r="C28" s="75" t="s">
        <v>121</v>
      </c>
      <c r="D28" s="76" t="s">
        <v>122</v>
      </c>
      <c r="E28" s="76"/>
      <c r="F28" s="68"/>
      <c r="G28" s="68"/>
      <c r="H28" s="83" t="s">
        <v>81</v>
      </c>
      <c r="N28" s="84"/>
      <c r="O28" s="6"/>
      <c r="P28" s="6"/>
      <c r="Q28" s="6"/>
      <c r="R28" s="6"/>
      <c r="S28" s="6"/>
      <c r="T28" s="6"/>
      <c r="U28" s="6"/>
      <c r="V28" s="6"/>
      <c r="W28" s="6"/>
      <c r="X28" s="6"/>
      <c r="Y28" s="6"/>
      <c r="Z28" s="6"/>
      <c r="AA28" s="6"/>
      <c r="AB28" s="6"/>
      <c r="AC28" s="6"/>
      <c r="AD28" s="6"/>
      <c r="AE28" s="6"/>
    </row>
    <row r="29" spans="1:31" customFormat="1" x14ac:dyDescent="0.25">
      <c r="A29" s="67"/>
      <c r="B29" s="86"/>
      <c r="C29" s="75" t="s">
        <v>123</v>
      </c>
      <c r="D29" s="76" t="s">
        <v>124</v>
      </c>
      <c r="E29" s="76"/>
      <c r="F29" s="68"/>
      <c r="G29" s="68"/>
      <c r="H29" s="83" t="s">
        <v>81</v>
      </c>
      <c r="N29" s="84"/>
      <c r="O29" s="6"/>
      <c r="P29" s="6"/>
      <c r="Q29" s="6"/>
      <c r="R29" s="6"/>
      <c r="S29" s="6"/>
      <c r="T29" s="6"/>
      <c r="U29" s="6"/>
      <c r="V29" s="6"/>
      <c r="W29" s="6"/>
      <c r="X29" s="6"/>
      <c r="Y29" s="6"/>
      <c r="Z29" s="6"/>
      <c r="AA29" s="6"/>
      <c r="AB29" s="6"/>
      <c r="AC29" s="6"/>
      <c r="AD29" s="6"/>
      <c r="AE29" s="6"/>
    </row>
    <row r="30" spans="1:31" customFormat="1" x14ac:dyDescent="0.25">
      <c r="A30" s="67"/>
      <c r="B30" s="86"/>
      <c r="C30" s="87" t="s">
        <v>125</v>
      </c>
      <c r="D30" s="76" t="s">
        <v>126</v>
      </c>
      <c r="E30" s="76"/>
      <c r="F30" s="68"/>
      <c r="G30" s="68"/>
      <c r="H30" s="88" cm="1">
        <f t="array" ref="H30">IF(SUMPRODUCT(--(H18:H29=""))=12,"",IF(SUM(H18:H29)&gt;1,"Check Answers",1-SUM(H18:H29)))</f>
        <v>1</v>
      </c>
      <c r="N30" s="84"/>
      <c r="O30" s="6"/>
      <c r="P30" s="6"/>
      <c r="Q30" s="6"/>
      <c r="R30" s="6"/>
      <c r="S30" s="6"/>
      <c r="T30" s="6"/>
      <c r="U30" s="6"/>
      <c r="V30" s="6"/>
      <c r="W30" s="6"/>
      <c r="X30" s="6"/>
      <c r="Y30" s="6"/>
      <c r="Z30" s="6"/>
      <c r="AA30" s="6"/>
      <c r="AB30" s="6"/>
      <c r="AC30" s="6"/>
      <c r="AD30" s="6"/>
      <c r="AE30" s="6"/>
    </row>
    <row r="31" spans="1:31" customFormat="1" x14ac:dyDescent="0.25">
      <c r="A31" s="67"/>
      <c r="B31" s="86"/>
      <c r="L31" s="68"/>
      <c r="N31" s="84"/>
      <c r="O31" s="59" t="s">
        <v>127</v>
      </c>
      <c r="P31" s="77" t="s">
        <v>35</v>
      </c>
      <c r="Q31" s="6"/>
      <c r="R31" s="6"/>
      <c r="S31" s="6"/>
      <c r="T31" s="6"/>
      <c r="U31" s="6"/>
      <c r="V31" s="6"/>
      <c r="W31" s="6"/>
      <c r="X31" s="6"/>
      <c r="Y31" s="6"/>
      <c r="Z31" s="6"/>
      <c r="AA31" s="6"/>
      <c r="AB31" s="6"/>
      <c r="AC31" s="6"/>
      <c r="AD31" s="6"/>
      <c r="AE31" s="6"/>
    </row>
    <row r="32" spans="1:31" customFormat="1" x14ac:dyDescent="0.25">
      <c r="A32" s="67"/>
      <c r="B32" s="86"/>
      <c r="C32" s="87"/>
      <c r="D32" s="687" t="s">
        <v>128</v>
      </c>
      <c r="E32" s="687"/>
      <c r="F32" s="687"/>
      <c r="G32" s="687"/>
      <c r="H32" s="688" t="s">
        <v>81</v>
      </c>
      <c r="I32" s="689"/>
      <c r="J32" s="689"/>
      <c r="K32" s="689"/>
      <c r="L32" s="690"/>
      <c r="N32" s="84"/>
      <c r="O32" s="6"/>
      <c r="P32" s="6"/>
      <c r="Q32" s="6"/>
      <c r="R32" s="6"/>
      <c r="S32" s="6"/>
      <c r="T32" s="6"/>
      <c r="U32" s="6"/>
      <c r="V32" s="6"/>
      <c r="W32" s="6"/>
      <c r="X32" s="6"/>
      <c r="Y32" s="6"/>
      <c r="Z32" s="6"/>
      <c r="AA32" s="6"/>
      <c r="AB32" s="6"/>
      <c r="AC32" s="6"/>
      <c r="AD32" s="6"/>
      <c r="AE32" s="6"/>
    </row>
    <row r="33" spans="1:31" customFormat="1" x14ac:dyDescent="0.25">
      <c r="A33" s="67"/>
      <c r="B33" s="86"/>
      <c r="C33" s="87"/>
      <c r="D33" s="687"/>
      <c r="E33" s="687"/>
      <c r="F33" s="687"/>
      <c r="G33" s="687"/>
      <c r="H33" s="691"/>
      <c r="I33" s="692"/>
      <c r="J33" s="692"/>
      <c r="K33" s="692"/>
      <c r="L33" s="693"/>
      <c r="N33" s="84"/>
      <c r="O33" s="6"/>
      <c r="P33" s="6"/>
      <c r="Q33" s="6"/>
      <c r="R33" s="6"/>
      <c r="S33" s="6"/>
      <c r="T33" s="6"/>
      <c r="U33" s="6"/>
      <c r="V33" s="6"/>
      <c r="W33" s="6"/>
      <c r="X33" s="6"/>
      <c r="Y33" s="6"/>
      <c r="Z33" s="6"/>
      <c r="AA33" s="6"/>
      <c r="AB33" s="6"/>
      <c r="AC33" s="6"/>
      <c r="AD33" s="6"/>
      <c r="AE33" s="6"/>
    </row>
    <row r="34" spans="1:31" customFormat="1" x14ac:dyDescent="0.25">
      <c r="A34" s="67"/>
      <c r="B34" s="68"/>
      <c r="C34" s="68"/>
      <c r="D34" s="68"/>
      <c r="E34" s="68"/>
      <c r="F34" s="68"/>
      <c r="G34" s="68"/>
      <c r="H34" s="68"/>
      <c r="I34" s="68"/>
      <c r="J34" s="68"/>
      <c r="K34" s="68"/>
      <c r="L34" s="68"/>
      <c r="N34" s="84"/>
      <c r="O34" s="6"/>
      <c r="P34" s="6"/>
      <c r="Q34" s="6"/>
      <c r="R34" s="6"/>
      <c r="S34" s="6"/>
      <c r="T34" s="6"/>
      <c r="U34" s="6"/>
      <c r="V34" s="6"/>
      <c r="W34" s="6"/>
      <c r="X34" s="6"/>
      <c r="Y34" s="6"/>
      <c r="Z34" s="6"/>
      <c r="AA34" s="6"/>
      <c r="AB34" s="6"/>
      <c r="AC34" s="6"/>
      <c r="AD34" s="6"/>
      <c r="AE34" s="6"/>
    </row>
    <row r="35" spans="1:31" customFormat="1" ht="13" x14ac:dyDescent="0.3">
      <c r="A35" s="78" t="s">
        <v>129</v>
      </c>
      <c r="B35" s="79"/>
      <c r="C35" s="80"/>
      <c r="D35" s="80"/>
      <c r="E35" s="80"/>
      <c r="F35" s="80"/>
      <c r="G35" s="80"/>
      <c r="H35" s="80"/>
      <c r="I35" s="80"/>
      <c r="J35" s="80"/>
      <c r="K35" s="80"/>
      <c r="L35" s="80"/>
      <c r="M35" s="80"/>
      <c r="N35" s="89"/>
    </row>
    <row r="36" spans="1:31" customFormat="1" ht="13" x14ac:dyDescent="0.3">
      <c r="A36" s="49"/>
      <c r="B36" s="50"/>
      <c r="C36" s="51"/>
      <c r="D36" s="51"/>
      <c r="E36" s="51"/>
      <c r="F36" s="51"/>
      <c r="G36" s="51"/>
      <c r="H36" s="51"/>
      <c r="I36" s="51"/>
      <c r="J36" s="51"/>
      <c r="K36" s="51"/>
      <c r="L36" s="51"/>
      <c r="M36" s="51"/>
      <c r="N36" s="69"/>
    </row>
    <row r="37" spans="1:31" customFormat="1" ht="13" x14ac:dyDescent="0.3">
      <c r="A37" s="67"/>
      <c r="B37" s="90" t="s">
        <v>130</v>
      </c>
      <c r="C37" s="90" t="s">
        <v>131</v>
      </c>
      <c r="D37" s="68"/>
      <c r="E37" s="68"/>
      <c r="F37" s="68"/>
      <c r="G37" s="68"/>
      <c r="H37" s="91" t="s">
        <v>86</v>
      </c>
      <c r="I37" s="68"/>
      <c r="J37" s="68"/>
      <c r="K37" s="68"/>
      <c r="L37" s="68"/>
      <c r="M37" s="68"/>
      <c r="N37" s="69"/>
    </row>
    <row r="38" spans="1:31" customFormat="1" x14ac:dyDescent="0.25">
      <c r="A38" s="67"/>
      <c r="B38" s="68"/>
      <c r="C38" s="68"/>
      <c r="D38" s="68"/>
      <c r="E38" s="68"/>
      <c r="F38" s="68"/>
      <c r="G38" s="68"/>
      <c r="H38" s="68"/>
      <c r="I38" s="68"/>
      <c r="J38" s="68"/>
      <c r="K38" s="68"/>
      <c r="L38" s="68"/>
      <c r="M38" s="68"/>
      <c r="N38" s="69"/>
    </row>
    <row r="39" spans="1:31" customFormat="1" ht="13" x14ac:dyDescent="0.3">
      <c r="A39" s="78" t="s">
        <v>132</v>
      </c>
      <c r="B39" s="79"/>
      <c r="C39" s="80"/>
      <c r="D39" s="80"/>
      <c r="E39" s="80"/>
      <c r="F39" s="80"/>
      <c r="G39" s="80"/>
      <c r="H39" s="80"/>
      <c r="I39" s="80"/>
      <c r="J39" s="80"/>
      <c r="K39" s="80"/>
      <c r="L39" s="80"/>
      <c r="M39" s="80"/>
      <c r="N39" s="89"/>
    </row>
    <row r="40" spans="1:31" customFormat="1" ht="13" x14ac:dyDescent="0.3">
      <c r="A40" s="49"/>
      <c r="B40" s="50"/>
      <c r="C40" s="51"/>
      <c r="D40" s="51"/>
      <c r="E40" s="51"/>
      <c r="F40" s="51"/>
      <c r="G40" s="51"/>
      <c r="H40" s="51"/>
      <c r="I40" s="51"/>
      <c r="J40" s="51"/>
      <c r="K40" s="51"/>
      <c r="L40" s="51"/>
      <c r="M40" s="51"/>
      <c r="N40" s="69"/>
    </row>
    <row r="41" spans="1:31" customFormat="1" ht="13" x14ac:dyDescent="0.25">
      <c r="A41" s="92"/>
      <c r="B41" s="93" t="s">
        <v>54</v>
      </c>
      <c r="C41" s="94" t="s">
        <v>133</v>
      </c>
      <c r="D41" s="95"/>
      <c r="E41" s="95"/>
      <c r="F41" s="95"/>
      <c r="G41" s="95"/>
      <c r="N41" s="96"/>
    </row>
    <row r="42" spans="1:31" s="98" customFormat="1" ht="13" x14ac:dyDescent="0.25">
      <c r="A42" s="92"/>
      <c r="B42" s="94"/>
      <c r="C42" s="97" t="s">
        <v>93</v>
      </c>
      <c r="D42" s="681" t="s">
        <v>81</v>
      </c>
      <c r="E42" s="682"/>
      <c r="F42" s="683"/>
      <c r="G42" s="95"/>
      <c r="H42"/>
      <c r="I42"/>
      <c r="J42"/>
      <c r="K42"/>
      <c r="L42"/>
      <c r="M42"/>
      <c r="N42" s="96"/>
    </row>
    <row r="43" spans="1:31" s="98" customFormat="1" ht="13" customHeight="1" x14ac:dyDescent="0.25">
      <c r="A43" s="92"/>
      <c r="B43" s="94"/>
      <c r="C43" s="97" t="s">
        <v>95</v>
      </c>
      <c r="D43" s="681" t="s">
        <v>81</v>
      </c>
      <c r="E43" s="682"/>
      <c r="F43" s="683"/>
      <c r="G43" s="95"/>
      <c r="H43"/>
      <c r="I43"/>
      <c r="J43"/>
      <c r="K43"/>
      <c r="L43"/>
      <c r="M43"/>
      <c r="N43" s="96"/>
      <c r="O43" s="59" t="s">
        <v>134</v>
      </c>
      <c r="P43" s="99" t="s">
        <v>35</v>
      </c>
    </row>
    <row r="44" spans="1:31" s="98" customFormat="1" ht="13" customHeight="1" x14ac:dyDescent="0.25">
      <c r="A44" s="92"/>
      <c r="B44" s="94"/>
      <c r="C44" s="97" t="s">
        <v>97</v>
      </c>
      <c r="D44" s="681" t="s">
        <v>81</v>
      </c>
      <c r="E44" s="682"/>
      <c r="F44" s="683"/>
      <c r="G44" s="95"/>
      <c r="H44"/>
      <c r="I44"/>
      <c r="J44"/>
      <c r="K44"/>
      <c r="L44"/>
      <c r="M44"/>
      <c r="N44" s="96"/>
    </row>
    <row r="45" spans="1:31" s="98" customFormat="1" ht="13" customHeight="1" x14ac:dyDescent="0.25">
      <c r="A45" s="92"/>
      <c r="B45" s="94"/>
      <c r="C45" s="97" t="s">
        <v>99</v>
      </c>
      <c r="D45" s="681" t="s">
        <v>81</v>
      </c>
      <c r="E45" s="682"/>
      <c r="F45" s="683"/>
      <c r="G45" s="95"/>
      <c r="H45"/>
      <c r="I45"/>
      <c r="J45"/>
      <c r="K45"/>
      <c r="L45"/>
      <c r="M45"/>
      <c r="N45" s="96"/>
    </row>
    <row r="46" spans="1:31" s="98" customFormat="1" ht="13" customHeight="1" x14ac:dyDescent="0.25">
      <c r="A46" s="92"/>
      <c r="B46" s="94"/>
      <c r="C46" s="97" t="s">
        <v>101</v>
      </c>
      <c r="D46" s="681" t="s">
        <v>81</v>
      </c>
      <c r="E46" s="682"/>
      <c r="F46" s="683"/>
      <c r="G46" s="95"/>
      <c r="H46"/>
      <c r="I46"/>
      <c r="J46"/>
      <c r="K46"/>
      <c r="L46"/>
      <c r="M46"/>
      <c r="N46" s="96"/>
    </row>
    <row r="47" spans="1:31" s="98" customFormat="1" ht="13" customHeight="1" x14ac:dyDescent="0.25">
      <c r="A47" s="92"/>
      <c r="B47" s="94"/>
      <c r="C47" s="97" t="s">
        <v>111</v>
      </c>
      <c r="D47" s="681" t="s">
        <v>81</v>
      </c>
      <c r="E47" s="682"/>
      <c r="F47" s="683"/>
      <c r="G47" s="95"/>
      <c r="H47"/>
      <c r="I47"/>
      <c r="J47"/>
      <c r="K47"/>
      <c r="L47"/>
      <c r="M47"/>
      <c r="N47" s="96"/>
    </row>
    <row r="48" spans="1:31" s="98" customFormat="1" ht="13" customHeight="1" x14ac:dyDescent="0.25">
      <c r="A48" s="92"/>
      <c r="B48" s="94"/>
      <c r="C48" s="97" t="s">
        <v>113</v>
      </c>
      <c r="D48" s="681" t="s">
        <v>81</v>
      </c>
      <c r="E48" s="682"/>
      <c r="F48" s="683"/>
      <c r="G48" s="95"/>
      <c r="H48"/>
      <c r="I48"/>
      <c r="J48"/>
      <c r="K48"/>
      <c r="L48"/>
      <c r="M48"/>
      <c r="N48" s="96"/>
    </row>
    <row r="49" spans="1:31" s="98" customFormat="1" ht="13" customHeight="1" x14ac:dyDescent="0.25">
      <c r="A49" s="92"/>
      <c r="B49" s="94"/>
      <c r="C49" s="97" t="s">
        <v>115</v>
      </c>
      <c r="D49" s="681" t="s">
        <v>81</v>
      </c>
      <c r="E49" s="682"/>
      <c r="F49" s="683"/>
      <c r="G49" s="95"/>
      <c r="H49"/>
      <c r="I49"/>
      <c r="J49"/>
      <c r="K49"/>
      <c r="L49"/>
      <c r="M49"/>
      <c r="N49" s="96"/>
    </row>
    <row r="50" spans="1:31" s="98" customFormat="1" ht="12.5" customHeight="1" x14ac:dyDescent="0.25">
      <c r="A50" s="92"/>
      <c r="B50" s="95"/>
      <c r="C50" s="100" t="s">
        <v>117</v>
      </c>
      <c r="D50" s="681" t="s">
        <v>81</v>
      </c>
      <c r="E50" s="682"/>
      <c r="F50" s="683"/>
      <c r="G50" s="95"/>
      <c r="H50"/>
      <c r="I50"/>
      <c r="J50"/>
      <c r="K50"/>
      <c r="L50"/>
      <c r="M50"/>
      <c r="N50" s="69"/>
    </row>
    <row r="51" spans="1:31" customFormat="1" ht="12.5" customHeight="1" x14ac:dyDescent="0.25">
      <c r="A51" s="92"/>
      <c r="B51" s="95"/>
      <c r="C51" s="100" t="s">
        <v>119</v>
      </c>
      <c r="D51" s="681" t="s">
        <v>81</v>
      </c>
      <c r="E51" s="682"/>
      <c r="F51" s="683"/>
      <c r="G51" s="95"/>
      <c r="N51" s="69"/>
    </row>
    <row r="52" spans="1:31" customFormat="1" ht="12.5" customHeight="1" x14ac:dyDescent="0.25">
      <c r="A52" s="92"/>
      <c r="B52" s="95"/>
      <c r="C52" s="100" t="s">
        <v>121</v>
      </c>
      <c r="D52" s="681" t="s">
        <v>81</v>
      </c>
      <c r="E52" s="682"/>
      <c r="F52" s="683"/>
      <c r="G52" s="95"/>
      <c r="N52" s="69"/>
    </row>
    <row r="53" spans="1:31" customFormat="1" ht="12.5" customHeight="1" x14ac:dyDescent="0.25">
      <c r="A53" s="92"/>
      <c r="B53" s="95"/>
      <c r="C53" s="100" t="s">
        <v>123</v>
      </c>
      <c r="D53" s="681" t="s">
        <v>81</v>
      </c>
      <c r="E53" s="682"/>
      <c r="F53" s="683"/>
      <c r="G53" s="95"/>
      <c r="N53" s="69"/>
    </row>
    <row r="54" spans="1:31" customFormat="1" ht="12.5" customHeight="1" x14ac:dyDescent="0.25">
      <c r="A54" s="92"/>
      <c r="B54" s="95"/>
      <c r="C54" s="100" t="s">
        <v>125</v>
      </c>
      <c r="D54" s="681" t="s">
        <v>81</v>
      </c>
      <c r="E54" s="682"/>
      <c r="F54" s="683"/>
      <c r="G54" s="95"/>
      <c r="N54" s="69"/>
    </row>
    <row r="55" spans="1:31" customFormat="1" ht="12.5" customHeight="1" x14ac:dyDescent="0.25">
      <c r="A55" s="92"/>
      <c r="B55" s="95"/>
      <c r="C55" s="100" t="s">
        <v>135</v>
      </c>
      <c r="D55" s="681" t="s">
        <v>81</v>
      </c>
      <c r="E55" s="682"/>
      <c r="F55" s="683"/>
      <c r="G55" s="95"/>
      <c r="N55" s="69"/>
    </row>
    <row r="56" spans="1:31" customFormat="1" ht="12.5" customHeight="1" x14ac:dyDescent="0.25">
      <c r="A56" s="92"/>
      <c r="B56" s="95"/>
      <c r="C56" s="100" t="s">
        <v>136</v>
      </c>
      <c r="D56" s="681" t="s">
        <v>81</v>
      </c>
      <c r="E56" s="682"/>
      <c r="F56" s="683"/>
      <c r="G56" s="95"/>
      <c r="N56" s="69"/>
    </row>
    <row r="57" spans="1:31" customFormat="1" ht="12.5" customHeight="1" x14ac:dyDescent="0.25">
      <c r="A57" s="92"/>
      <c r="B57" s="95"/>
      <c r="C57" s="100" t="s">
        <v>137</v>
      </c>
      <c r="D57" s="681" t="s">
        <v>81</v>
      </c>
      <c r="E57" s="682"/>
      <c r="F57" s="683"/>
      <c r="G57" s="95"/>
      <c r="N57" s="69"/>
    </row>
    <row r="58" spans="1:31" customFormat="1" x14ac:dyDescent="0.25">
      <c r="A58" s="67"/>
      <c r="B58" s="68"/>
      <c r="C58" s="68"/>
      <c r="D58" s="68"/>
      <c r="E58" s="68"/>
      <c r="F58" s="68"/>
      <c r="G58" s="68"/>
      <c r="H58" s="68"/>
      <c r="I58" s="68"/>
      <c r="J58" s="68"/>
      <c r="K58" s="68"/>
      <c r="L58" s="68"/>
      <c r="M58" s="68"/>
      <c r="N58" s="69"/>
      <c r="W58" s="6"/>
    </row>
    <row r="59" spans="1:31" customFormat="1" ht="13" x14ac:dyDescent="0.3">
      <c r="A59" s="78" t="s">
        <v>138</v>
      </c>
      <c r="B59" s="79"/>
      <c r="C59" s="80"/>
      <c r="D59" s="80"/>
      <c r="E59" s="80"/>
      <c r="F59" s="80"/>
      <c r="G59" s="80"/>
      <c r="H59" s="80"/>
      <c r="I59" s="80"/>
      <c r="J59" s="80"/>
      <c r="K59" s="80"/>
      <c r="L59" s="80"/>
      <c r="M59" s="80"/>
      <c r="N59" s="81"/>
      <c r="O59" s="6"/>
      <c r="P59" s="6"/>
      <c r="Q59" s="6"/>
      <c r="R59" s="6"/>
      <c r="S59" s="6"/>
      <c r="T59" s="6"/>
      <c r="U59" s="6"/>
      <c r="V59" s="6"/>
      <c r="W59" s="6"/>
      <c r="X59" s="6"/>
      <c r="Y59" s="6"/>
      <c r="Z59" s="6"/>
      <c r="AA59" s="6"/>
      <c r="AB59" s="6"/>
      <c r="AC59" s="6"/>
      <c r="AD59" s="6"/>
      <c r="AE59" s="6"/>
    </row>
    <row r="60" spans="1:31" x14ac:dyDescent="0.25">
      <c r="A60" s="101"/>
      <c r="B60" s="102"/>
      <c r="C60" s="102"/>
      <c r="D60" s="102"/>
      <c r="E60" s="102"/>
      <c r="F60" s="102"/>
      <c r="G60" s="102"/>
      <c r="H60" s="102"/>
      <c r="I60" s="102"/>
      <c r="J60" s="102"/>
      <c r="K60" s="102"/>
      <c r="L60" s="102"/>
      <c r="M60" s="102"/>
      <c r="N60" s="103"/>
      <c r="O60" s="42"/>
    </row>
    <row r="61" spans="1:31" ht="13" x14ac:dyDescent="0.25">
      <c r="A61" s="55" t="s">
        <v>89</v>
      </c>
      <c r="B61" s="104"/>
      <c r="C61" s="105"/>
      <c r="D61" s="105"/>
      <c r="E61" s="105"/>
      <c r="F61" s="105"/>
      <c r="G61" s="105"/>
      <c r="H61" s="105"/>
      <c r="I61" s="105"/>
      <c r="J61" s="105"/>
      <c r="K61" s="105"/>
      <c r="L61" s="105"/>
      <c r="M61" s="105"/>
      <c r="N61" s="106"/>
    </row>
    <row r="62" spans="1:31" x14ac:dyDescent="0.25">
      <c r="A62" s="698" t="s">
        <v>139</v>
      </c>
      <c r="B62" s="699"/>
      <c r="C62" s="699"/>
      <c r="D62" s="699"/>
      <c r="E62" s="699"/>
      <c r="F62" s="699"/>
      <c r="G62" s="699"/>
      <c r="H62" s="699"/>
      <c r="I62" s="699"/>
      <c r="J62" s="699"/>
      <c r="K62" s="699"/>
      <c r="L62" s="699"/>
      <c r="M62" s="699"/>
      <c r="N62" s="106"/>
    </row>
    <row r="63" spans="1:31" ht="15.65" customHeight="1" x14ac:dyDescent="0.25">
      <c r="A63" s="92"/>
      <c r="B63" s="95"/>
      <c r="C63" s="95"/>
      <c r="D63" s="95"/>
      <c r="E63" s="95"/>
      <c r="F63" s="95"/>
      <c r="G63" s="95"/>
      <c r="H63" s="95"/>
      <c r="I63" s="95"/>
      <c r="J63" s="95"/>
      <c r="K63" s="95"/>
      <c r="L63" s="95"/>
      <c r="M63" s="95"/>
      <c r="N63" s="96"/>
    </row>
    <row r="64" spans="1:31" ht="15.65" customHeight="1" x14ac:dyDescent="0.3">
      <c r="A64" s="62"/>
      <c r="B64" s="61"/>
      <c r="C64" s="61"/>
      <c r="D64" s="107" t="s">
        <v>140</v>
      </c>
      <c r="E64" s="108"/>
      <c r="F64" s="108"/>
      <c r="G64" s="108"/>
      <c r="H64" s="108"/>
      <c r="I64" s="108"/>
      <c r="J64" s="108"/>
      <c r="K64" s="108"/>
      <c r="L64" s="108"/>
      <c r="M64" s="61"/>
      <c r="N64" s="52"/>
    </row>
    <row r="65" spans="1:16" x14ac:dyDescent="0.25">
      <c r="A65" s="62"/>
      <c r="B65" s="61"/>
      <c r="C65" s="61"/>
      <c r="D65" s="108"/>
      <c r="E65" s="108"/>
      <c r="F65" s="108"/>
      <c r="G65" s="108"/>
      <c r="H65" s="108"/>
      <c r="I65" s="108"/>
      <c r="J65" s="108"/>
      <c r="K65" s="108"/>
      <c r="L65" s="108"/>
      <c r="M65" s="61"/>
      <c r="N65" s="52"/>
    </row>
    <row r="66" spans="1:16" s="110" customFormat="1" ht="14.15" customHeight="1" x14ac:dyDescent="0.3">
      <c r="A66" s="62"/>
      <c r="B66" s="61"/>
      <c r="C66" s="61"/>
      <c r="D66" s="63"/>
      <c r="E66" s="700" t="str">
        <f>IF(D4="PLEASE COMPLETE SECTION 1",D4,H9)</f>
        <v>PLEASE COMPLETE SECTION 1</v>
      </c>
      <c r="F66" s="701"/>
      <c r="G66" s="701"/>
      <c r="H66" s="701"/>
      <c r="I66" s="701"/>
      <c r="J66" s="702"/>
      <c r="K66" s="63"/>
      <c r="L66" s="63"/>
      <c r="M66" s="61"/>
      <c r="N66" s="52"/>
      <c r="O66" s="109"/>
    </row>
    <row r="67" spans="1:16" x14ac:dyDescent="0.25">
      <c r="A67" s="62"/>
      <c r="B67" s="61"/>
      <c r="C67" s="61"/>
      <c r="D67" s="108"/>
      <c r="E67" s="108"/>
      <c r="F67" s="108"/>
      <c r="G67" s="108"/>
      <c r="H67" s="108"/>
      <c r="I67" s="108"/>
      <c r="J67" s="108"/>
      <c r="K67" s="108"/>
      <c r="L67" s="108"/>
      <c r="M67" s="61"/>
      <c r="N67" s="52"/>
      <c r="O67" s="59" t="s">
        <v>141</v>
      </c>
      <c r="P67" s="73" t="s">
        <v>35</v>
      </c>
    </row>
    <row r="68" spans="1:16" x14ac:dyDescent="0.25">
      <c r="A68" s="62"/>
      <c r="B68" s="61"/>
      <c r="C68" s="61"/>
      <c r="D68" s="108" t="s">
        <v>142</v>
      </c>
      <c r="E68" s="108"/>
      <c r="F68" s="108"/>
      <c r="G68" s="108"/>
      <c r="H68" s="111"/>
      <c r="I68" s="108"/>
      <c r="J68" s="108"/>
      <c r="K68" s="108"/>
      <c r="L68" s="108"/>
      <c r="M68" s="61"/>
      <c r="N68" s="52"/>
    </row>
    <row r="69" spans="1:16" x14ac:dyDescent="0.25">
      <c r="A69" s="62"/>
      <c r="B69" s="61"/>
      <c r="C69" s="61"/>
      <c r="D69" s="108"/>
      <c r="E69" s="108"/>
      <c r="F69" s="108"/>
      <c r="G69" s="108"/>
      <c r="H69" s="108"/>
      <c r="I69" s="108"/>
      <c r="J69" s="108"/>
      <c r="K69" s="108"/>
      <c r="L69" s="108"/>
      <c r="M69" s="61"/>
      <c r="N69" s="52"/>
    </row>
    <row r="70" spans="1:16" ht="13" x14ac:dyDescent="0.3">
      <c r="A70" s="62"/>
      <c r="B70" s="61"/>
      <c r="C70" s="61"/>
      <c r="D70" s="107" t="str">
        <f>'User Select'!A1&amp;""</f>
        <v>Washington State Health Care Authority</v>
      </c>
      <c r="E70" s="108"/>
      <c r="F70" s="108"/>
      <c r="G70" s="108"/>
      <c r="H70" s="108"/>
      <c r="I70" s="108"/>
      <c r="J70" s="108"/>
      <c r="K70" s="108"/>
      <c r="L70" s="108"/>
      <c r="M70" s="61"/>
      <c r="N70" s="52"/>
    </row>
    <row r="71" spans="1:16" ht="13" customHeight="1" x14ac:dyDescent="0.25">
      <c r="A71" s="62"/>
      <c r="B71" s="61"/>
      <c r="C71" s="61"/>
      <c r="D71" s="108"/>
      <c r="E71" s="108"/>
      <c r="F71" s="108"/>
      <c r="G71" s="108"/>
      <c r="H71" s="108"/>
      <c r="I71" s="108"/>
      <c r="J71" s="108"/>
      <c r="K71" s="108"/>
      <c r="L71" s="108"/>
      <c r="M71" s="61"/>
      <c r="N71" s="52"/>
    </row>
    <row r="72" spans="1:16" x14ac:dyDescent="0.25">
      <c r="A72" s="62"/>
      <c r="B72" s="61"/>
      <c r="C72" s="61"/>
      <c r="D72" s="108" t="str">
        <f>"For the "&amp;'User Select'!A2</f>
        <v>For the Behavioral Health Provider Staffing and Expense Survey - 2024 Data Collection Tool</v>
      </c>
      <c r="E72" s="108"/>
      <c r="F72" s="108"/>
      <c r="G72" s="108"/>
      <c r="H72" s="108"/>
      <c r="I72" s="108"/>
      <c r="J72" s="108"/>
      <c r="K72" s="108"/>
      <c r="L72" s="108"/>
      <c r="M72" s="61"/>
      <c r="N72" s="52"/>
      <c r="O72" s="42"/>
    </row>
    <row r="73" spans="1:16" ht="13" customHeight="1" x14ac:dyDescent="0.25">
      <c r="A73" s="62"/>
      <c r="B73" s="61"/>
      <c r="C73" s="61"/>
      <c r="D73" s="61"/>
      <c r="E73" s="61"/>
      <c r="F73" s="61"/>
      <c r="G73" s="61"/>
      <c r="H73" s="61"/>
      <c r="I73" s="61"/>
      <c r="J73" s="61"/>
      <c r="K73" s="61"/>
      <c r="L73" s="61"/>
      <c r="M73" s="61"/>
      <c r="N73" s="52"/>
    </row>
    <row r="74" spans="1:16" ht="13" customHeight="1" x14ac:dyDescent="0.3">
      <c r="A74" s="62"/>
      <c r="B74" s="61"/>
      <c r="C74" s="61" t="s">
        <v>143</v>
      </c>
      <c r="D74" s="61"/>
      <c r="E74" s="61"/>
      <c r="F74" s="695" t="s">
        <v>81</v>
      </c>
      <c r="G74" s="696"/>
      <c r="H74" s="696"/>
      <c r="I74" s="697"/>
      <c r="J74" s="61"/>
      <c r="K74" s="61"/>
      <c r="L74" s="61"/>
      <c r="M74" s="61"/>
      <c r="N74" s="52"/>
      <c r="O74" s="112"/>
    </row>
    <row r="75" spans="1:16" ht="13" customHeight="1" x14ac:dyDescent="0.25">
      <c r="A75" s="62"/>
      <c r="B75" s="61"/>
      <c r="C75" s="61" t="s">
        <v>144</v>
      </c>
      <c r="D75" s="61"/>
      <c r="E75" s="61"/>
      <c r="F75" s="695" t="s">
        <v>81</v>
      </c>
      <c r="G75" s="696"/>
      <c r="H75" s="696"/>
      <c r="I75" s="697"/>
      <c r="J75" s="61"/>
      <c r="K75" s="61"/>
      <c r="L75" s="61"/>
      <c r="M75" s="61"/>
      <c r="N75" s="52"/>
    </row>
    <row r="76" spans="1:16" ht="13" customHeight="1" x14ac:dyDescent="0.25">
      <c r="A76" s="62"/>
      <c r="B76" s="61"/>
      <c r="C76" s="61" t="s">
        <v>145</v>
      </c>
      <c r="D76" s="61"/>
      <c r="E76" s="61"/>
      <c r="F76" s="695" t="s">
        <v>81</v>
      </c>
      <c r="G76" s="696"/>
      <c r="H76" s="696"/>
      <c r="I76" s="697"/>
      <c r="J76" s="61"/>
      <c r="K76" s="61"/>
      <c r="L76" s="61"/>
      <c r="M76" s="61"/>
      <c r="N76" s="52"/>
      <c r="O76" s="42"/>
    </row>
    <row r="77" spans="1:16" ht="13" customHeight="1" x14ac:dyDescent="0.25">
      <c r="A77" s="62"/>
      <c r="B77" s="61"/>
      <c r="C77" s="61" t="s">
        <v>146</v>
      </c>
      <c r="D77" s="61"/>
      <c r="E77" s="61"/>
      <c r="F77" s="695" t="s">
        <v>81</v>
      </c>
      <c r="G77" s="696"/>
      <c r="H77" s="696"/>
      <c r="I77" s="697"/>
      <c r="J77" s="61"/>
      <c r="K77" s="61"/>
      <c r="L77" s="61"/>
      <c r="M77" s="61"/>
      <c r="N77" s="52"/>
    </row>
    <row r="78" spans="1:16" ht="13" customHeight="1" x14ac:dyDescent="0.3">
      <c r="A78" s="62"/>
      <c r="B78" s="61"/>
      <c r="C78" s="61"/>
      <c r="D78" s="63"/>
      <c r="E78" s="61"/>
      <c r="F78" s="63"/>
      <c r="G78" s="61"/>
      <c r="H78" s="61"/>
      <c r="I78" s="61"/>
      <c r="J78" s="61"/>
      <c r="K78" s="61"/>
      <c r="L78" s="61"/>
      <c r="M78" s="61"/>
      <c r="N78" s="52"/>
      <c r="O78" s="42"/>
    </row>
    <row r="79" spans="1:16" ht="57.75" customHeight="1" x14ac:dyDescent="0.25">
      <c r="A79" s="62"/>
      <c r="B79" s="61"/>
      <c r="C79" s="113"/>
      <c r="D79" s="694" t="s">
        <v>147</v>
      </c>
      <c r="E79" s="694"/>
      <c r="F79" s="694"/>
      <c r="G79" s="694"/>
      <c r="H79" s="694"/>
      <c r="I79" s="694"/>
      <c r="J79" s="694"/>
      <c r="K79" s="694"/>
      <c r="L79" s="113"/>
      <c r="M79" s="113"/>
      <c r="N79" s="52"/>
      <c r="O79" s="42"/>
    </row>
    <row r="80" spans="1:16" ht="48.65" customHeight="1" x14ac:dyDescent="0.25">
      <c r="A80" s="62"/>
      <c r="B80" s="61"/>
      <c r="C80" s="114"/>
      <c r="D80" s="114"/>
      <c r="E80" s="684" t="str">
        <f>IF(OR(F81=$Q$2,F82=$Q$2),"PLEASE COMPLETE SECTION BELOW","")</f>
        <v>PLEASE COMPLETE SECTION BELOW</v>
      </c>
      <c r="F80" s="684"/>
      <c r="G80" s="684"/>
      <c r="H80" s="684"/>
      <c r="I80" s="684"/>
      <c r="J80" s="684"/>
      <c r="K80" s="114"/>
      <c r="L80" s="114"/>
      <c r="M80" s="114"/>
      <c r="N80" s="52"/>
      <c r="O80" s="42"/>
    </row>
    <row r="81" spans="1:16" x14ac:dyDescent="0.25">
      <c r="A81" s="62"/>
      <c r="B81" s="61"/>
      <c r="C81" s="61" t="s">
        <v>148</v>
      </c>
      <c r="E81" s="61"/>
      <c r="F81" s="695" t="s">
        <v>81</v>
      </c>
      <c r="G81" s="696"/>
      <c r="H81" s="696"/>
      <c r="I81" s="697"/>
      <c r="J81" s="61"/>
      <c r="K81" s="61"/>
      <c r="L81" s="61"/>
      <c r="M81" s="61"/>
      <c r="N81" s="52"/>
      <c r="O81" s="115" t="s">
        <v>149</v>
      </c>
      <c r="P81" s="73" t="s">
        <v>35</v>
      </c>
    </row>
    <row r="82" spans="1:16" ht="13" customHeight="1" x14ac:dyDescent="0.25">
      <c r="A82" s="62"/>
      <c r="B82" s="61"/>
      <c r="C82" s="61" t="s">
        <v>144</v>
      </c>
      <c r="E82" s="61"/>
      <c r="F82" s="695" t="s">
        <v>81</v>
      </c>
      <c r="G82" s="696"/>
      <c r="H82" s="696"/>
      <c r="I82" s="697"/>
      <c r="J82" s="61"/>
      <c r="K82" s="61"/>
      <c r="L82" s="61"/>
      <c r="M82" s="61"/>
      <c r="N82" s="52"/>
      <c r="O82" s="43"/>
    </row>
    <row r="83" spans="1:16" ht="13" customHeight="1" thickBot="1" x14ac:dyDescent="0.3">
      <c r="A83" s="116"/>
      <c r="B83" s="117"/>
      <c r="C83" s="117"/>
      <c r="D83" s="117"/>
      <c r="E83" s="117"/>
      <c r="F83" s="117"/>
      <c r="G83" s="117"/>
      <c r="H83" s="117"/>
      <c r="I83" s="117"/>
      <c r="J83" s="117"/>
      <c r="K83" s="117"/>
      <c r="L83" s="117"/>
      <c r="M83" s="117"/>
      <c r="N83" s="118"/>
      <c r="O83" s="42"/>
    </row>
    <row r="84" spans="1:16" ht="13" customHeight="1" x14ac:dyDescent="0.25">
      <c r="B84" s="61"/>
      <c r="C84" s="61"/>
      <c r="D84" s="61"/>
      <c r="E84" s="61"/>
      <c r="F84" s="61"/>
      <c r="G84" s="61"/>
      <c r="H84" s="61"/>
      <c r="I84" s="61"/>
      <c r="J84" s="61"/>
      <c r="K84" s="61"/>
      <c r="L84" s="61"/>
      <c r="N84" s="37" t="str">
        <f>TEXT('User Select'!B41,"mmmm d, yyyy")</f>
        <v>December 31, 2024</v>
      </c>
      <c r="O84" s="42"/>
    </row>
    <row r="85" spans="1:16" ht="13" customHeight="1" x14ac:dyDescent="0.25">
      <c r="O85" s="42"/>
    </row>
    <row r="86" spans="1:16" ht="13" customHeight="1" x14ac:dyDescent="0.25">
      <c r="O86" s="42"/>
    </row>
    <row r="87" spans="1:16" ht="13" customHeight="1" x14ac:dyDescent="0.25"/>
    <row r="88" spans="1:16" ht="25" customHeight="1" x14ac:dyDescent="0.25"/>
    <row r="89" spans="1:16" ht="15.5" hidden="1" x14ac:dyDescent="0.35">
      <c r="A89" s="119" t="s">
        <v>32</v>
      </c>
    </row>
    <row r="91" spans="1:16" ht="65.25" hidden="1" customHeight="1" x14ac:dyDescent="0.25"/>
    <row r="98" ht="25.5" hidden="1" customHeight="1" x14ac:dyDescent="0.25"/>
  </sheetData>
  <sheetProtection algorithmName="SHA-512" hashValue="KKoXj71e8Q0Yh7pmYLnNXQNzDtr6ZBk46ScpO5rtPSkKitDnE1JWJ6yoSItE7byo9Gmc/zEMH/5UbT2mja3QTg==" saltValue="QcU+JWpPQ1jmf5AbUTGpaQ==" spinCount="100000" sheet="1" objects="1" scenarios="1" formatRows="0"/>
  <mergeCells count="34">
    <mergeCell ref="D79:K79"/>
    <mergeCell ref="E80:J80"/>
    <mergeCell ref="F81:I81"/>
    <mergeCell ref="F82:I82"/>
    <mergeCell ref="A62:M62"/>
    <mergeCell ref="E66:J66"/>
    <mergeCell ref="F74:I74"/>
    <mergeCell ref="F75:I75"/>
    <mergeCell ref="F76:I76"/>
    <mergeCell ref="F77:I77"/>
    <mergeCell ref="D57:F57"/>
    <mergeCell ref="D46:F46"/>
    <mergeCell ref="D47:F47"/>
    <mergeCell ref="D48:F48"/>
    <mergeCell ref="D49:F49"/>
    <mergeCell ref="D50:F50"/>
    <mergeCell ref="D51:F51"/>
    <mergeCell ref="D52:F52"/>
    <mergeCell ref="D53:F53"/>
    <mergeCell ref="D54:F54"/>
    <mergeCell ref="D55:F55"/>
    <mergeCell ref="D56:F56"/>
    <mergeCell ref="D45:F45"/>
    <mergeCell ref="D4:L4"/>
    <mergeCell ref="H9:L9"/>
    <mergeCell ref="H10:L10"/>
    <mergeCell ref="H11:L11"/>
    <mergeCell ref="H12:L12"/>
    <mergeCell ref="H13:L13"/>
    <mergeCell ref="D32:G33"/>
    <mergeCell ref="H32:L33"/>
    <mergeCell ref="D42:F42"/>
    <mergeCell ref="D43:F43"/>
    <mergeCell ref="D44:F44"/>
  </mergeCells>
  <conditionalFormatting sqref="F74:F77 C78:M78">
    <cfRule type="expression" dxfId="4" priority="2">
      <formula>$F$78&lt;&gt;""</formula>
    </cfRule>
  </conditionalFormatting>
  <conditionalFormatting sqref="F81:F82">
    <cfRule type="expression" dxfId="3" priority="1">
      <formula>$F$78&lt;&gt;""</formula>
    </cfRule>
  </conditionalFormatting>
  <dataValidations count="16">
    <dataValidation allowBlank="1" showInputMessage="1" showErrorMessage="1" prompt="Automatically populates as percentages are entered in (a) through (l)." sqref="H30" xr:uid="{DD3D0217-B714-4F9B-8EA3-BA6CBAFE641F}"/>
    <dataValidation allowBlank="1" showInputMessage="1" showErrorMessage="1" prompt="Enter the attesting representative's title, as it relates to the agency." sqref="F82:I82" xr:uid="{1FAB68AB-516E-40F7-99FF-B5A759EEAFD1}"/>
    <dataValidation allowBlank="1" showInputMessage="1" showErrorMessage="1" prompt="Enter the name of the agency representative attesting to the information reported in this Survey and the attestation date." sqref="F81:I81" xr:uid="{54C1CD5D-64A1-4E59-B4C3-88A82317FBE4}"/>
    <dataValidation allowBlank="1" showInputMessage="1" showErrorMessage="1" prompt="Enter the preparer's e-mail address." sqref="F77:I77" xr:uid="{F23CA5A9-44D7-420A-9C19-42F2E26302D5}"/>
    <dataValidation allowBlank="1" showInputMessage="1" showErrorMessage="1" prompt="Enter the preparer's phone number." sqref="F76:I76" xr:uid="{A72A27D0-95CF-40E9-B8E1-7D62C52BB31B}"/>
    <dataValidation allowBlank="1" showInputMessage="1" showErrorMessage="1" prompt="Enter the preparer's title, as it relates to the agency." sqref="F75:I75" xr:uid="{AE85A888-D067-4256-ADA4-1EEA79C7F4ED}"/>
    <dataValidation allowBlank="1" showInputMessage="1" showErrorMessage="1" prompt="Enter the provider main mailing address." sqref="H13:L13" xr:uid="{81590943-739C-47FB-B328-ADC7F7A377EC}"/>
    <dataValidation type="custom" allowBlank="1" showInputMessage="1" showErrorMessage="1" error="Please enter a 10-digit billing NPI number." prompt="Record the agency's NPI number." sqref="D42:F57" xr:uid="{D8EAE904-2FB0-4597-BD1F-3699FF389474}">
      <formula1>OR(D42="&lt;Enter Response&gt;",LEN(D42)=10)</formula1>
    </dataValidation>
    <dataValidation type="custom" allowBlank="1" showInputMessage="1" showErrorMessage="1" error="Please enter a number between 0 and 100." prompt="Report the approximate percentage of revenue associated with this service. If your entity does not provide this service, leave entry blank or enter a 0." sqref="H18:H29" xr:uid="{7341B0B8-715B-43C3-872D-1A309431EB43}">
      <formula1>OR(H18="&lt;Enter Response&gt;",AND(H18&gt;=0,H18&lt;=1))</formula1>
    </dataValidation>
    <dataValidation allowBlank="1" showInputMessage="1" showErrorMessage="1" prompt="Indicate any other service your agency provides that are associated with (m) and not listed in (a) through (l)." sqref="H32:L33" xr:uid="{8C2E3D4F-A0D5-4284-90DB-287A336684F2}"/>
    <dataValidation allowBlank="1" showInputMessage="1" showErrorMessage="1" prompt="Enter the email address of the person listed as the contact name." sqref="H12:L12" xr:uid="{44CCBD10-2160-45C7-9654-B3DFF50AE6FC}"/>
    <dataValidation allowBlank="1" showInputMessage="1" showErrorMessage="1" prompt="Enter the phone number of the person listed as the contact name." sqref="H11:L11" xr:uid="{9ACBCE69-AC87-4D83-AF58-611F4CE4222B}"/>
    <dataValidation allowBlank="1" showInputMessage="1" showErrorMessage="1" prompt="Enter the name of the person who should be contacted if there are any questions related to the information reported." sqref="H10:L10" xr:uid="{CB07B539-0741-446D-9202-146B62FEBB99}"/>
    <dataValidation type="list" allowBlank="1" showInputMessage="1" showErrorMessage="1" error="Please choose one of the options from the drop-down list." prompt="Select the appropriate answer from the drop-down list." sqref="H37" xr:uid="{3EAB5306-1861-405B-844C-F3969D878B2F}">
      <formula1>Yes_No_Dropdown</formula1>
    </dataValidation>
    <dataValidation allowBlank="1" showInputMessage="1" showErrorMessage="1" prompt="Enter the name of the individual preparing this Survey." sqref="F74:I74" xr:uid="{00D2634C-AED5-401F-86B5-B6D60822D2E5}"/>
    <dataValidation allowBlank="1" showInputMessage="1" showErrorMessage="1" prompt="Enter your provider agency name associated with delivering, ordering, or referring behavioral health services." sqref="H9:L9" xr:uid="{5C67BE03-6FAF-4025-9A2F-AA51DBC64E08}"/>
  </dataValidations>
  <hyperlinks>
    <hyperlink ref="H12" r:id="rId1" display="k@provider.com" xr:uid="{F6D5B93F-6F4D-4D42-9378-8C570E2D0026}"/>
  </hyperlinks>
  <printOptions horizontalCentered="1"/>
  <pageMargins left="0.25" right="0.25" top="0.6" bottom="0.6" header="0.25" footer="0.25"/>
  <pageSetup scale="44"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FF3B-3CA4-4DA5-A98D-5ABEE0AD52EC}">
  <sheetPr codeName="Sheet13">
    <pageSetUpPr fitToPage="1"/>
  </sheetPr>
  <dimension ref="A1:R67"/>
  <sheetViews>
    <sheetView showGridLines="0" zoomScale="80" zoomScaleNormal="80" workbookViewId="0"/>
  </sheetViews>
  <sheetFormatPr defaultColWidth="0" defaultRowHeight="13" customHeight="1" zeroHeight="1" x14ac:dyDescent="0.25"/>
  <cols>
    <col min="1" max="1" width="3.1796875" style="231" customWidth="1"/>
    <col min="2" max="2" width="3.1796875" style="137" customWidth="1"/>
    <col min="3" max="3" width="52.54296875" style="137" customWidth="1"/>
    <col min="4" max="5" width="16.54296875" style="138" customWidth="1"/>
    <col min="6" max="9" width="16.54296875" style="137" customWidth="1"/>
    <col min="10" max="10" width="19.7265625" style="137" customWidth="1"/>
    <col min="11" max="11" width="16.54296875" style="137" customWidth="1"/>
    <col min="12" max="12" width="4.54296875" style="137" customWidth="1"/>
    <col min="13" max="13" width="13.1796875" style="147" hidden="1" customWidth="1"/>
    <col min="14" max="18" width="0" style="147" hidden="1" customWidth="1"/>
    <col min="19" max="16384" width="8.54296875" style="147" hidden="1"/>
  </cols>
  <sheetData>
    <row r="1" spans="1:16" s="125" customFormat="1" ht="15" customHeight="1" x14ac:dyDescent="0.35">
      <c r="A1" s="120" t="str">
        <f>'User Select'!A1</f>
        <v>Washington State Health Care Authority</v>
      </c>
      <c r="B1" s="121"/>
      <c r="C1" s="122"/>
      <c r="D1" s="122"/>
      <c r="E1" s="122"/>
      <c r="F1" s="122"/>
      <c r="G1" s="122"/>
      <c r="H1" s="122"/>
      <c r="I1" s="122"/>
      <c r="J1" s="122"/>
      <c r="K1" s="122"/>
      <c r="L1" s="123"/>
      <c r="M1" s="124" t="s">
        <v>32</v>
      </c>
      <c r="O1" s="126"/>
    </row>
    <row r="2" spans="1:16" s="131" customFormat="1" ht="15" customHeight="1" x14ac:dyDescent="0.35">
      <c r="A2" s="127" t="str">
        <f>'User Select'!A2</f>
        <v>Behavioral Health Provider Staffing and Expense Survey - 2024 Data Collection Tool</v>
      </c>
      <c r="B2" s="128"/>
      <c r="C2" s="129"/>
      <c r="D2" s="129"/>
      <c r="E2" s="129"/>
      <c r="F2" s="129"/>
      <c r="G2" s="129"/>
      <c r="H2" s="129"/>
      <c r="I2" s="129"/>
      <c r="J2" s="129"/>
      <c r="K2" s="129"/>
      <c r="L2" s="130"/>
      <c r="O2" s="132" t="s">
        <v>150</v>
      </c>
    </row>
    <row r="3" spans="1:16" s="125" customFormat="1" ht="15" customHeight="1" x14ac:dyDescent="0.35">
      <c r="A3" s="127" t="s">
        <v>151</v>
      </c>
      <c r="B3" s="133"/>
      <c r="C3" s="134"/>
      <c r="D3" s="134"/>
      <c r="E3" s="134"/>
      <c r="F3" s="134"/>
      <c r="G3" s="134"/>
      <c r="H3" s="134"/>
      <c r="I3" s="134"/>
      <c r="J3" s="134"/>
      <c r="K3" s="134"/>
      <c r="L3" s="135"/>
      <c r="O3" s="132" t="s">
        <v>152</v>
      </c>
    </row>
    <row r="4" spans="1:16" s="141" customFormat="1" ht="13" customHeight="1" x14ac:dyDescent="0.3">
      <c r="A4" s="136"/>
      <c r="B4" s="137"/>
      <c r="C4" s="137"/>
      <c r="D4" s="138"/>
      <c r="E4" s="138"/>
      <c r="F4" s="137"/>
      <c r="G4" s="139"/>
      <c r="H4" s="68"/>
      <c r="I4" s="68"/>
      <c r="J4" s="139"/>
      <c r="K4" s="139"/>
      <c r="L4" s="140"/>
      <c r="O4" s="132" t="str">
        <f>"Reporting period for this section: "&amp;'User Select'!B36&amp;"."</f>
        <v>Reporting period for this section: 7/1/2023 - 6/30/2024.</v>
      </c>
    </row>
    <row r="5" spans="1:16" ht="13" customHeight="1" x14ac:dyDescent="0.3">
      <c r="A5" s="142" t="s">
        <v>89</v>
      </c>
      <c r="B5" s="143"/>
      <c r="C5" s="143"/>
      <c r="D5" s="144"/>
      <c r="E5" s="144"/>
      <c r="F5" s="143"/>
      <c r="G5" s="145"/>
      <c r="H5" s="145"/>
      <c r="I5" s="145"/>
      <c r="J5" s="145"/>
      <c r="K5" s="145"/>
      <c r="L5" s="146"/>
      <c r="O5" s="132" t="s">
        <v>153</v>
      </c>
    </row>
    <row r="6" spans="1:16" s="141" customFormat="1" ht="16" customHeight="1" x14ac:dyDescent="0.3">
      <c r="A6" s="148" t="s">
        <v>91</v>
      </c>
      <c r="B6" s="143"/>
      <c r="C6" s="143"/>
      <c r="D6" s="144"/>
      <c r="E6" s="144"/>
      <c r="F6" s="143"/>
      <c r="G6" s="145"/>
      <c r="H6" s="145"/>
      <c r="I6" s="145"/>
      <c r="J6" s="145"/>
      <c r="K6" s="145"/>
      <c r="L6" s="146"/>
      <c r="O6" s="132" t="s">
        <v>154</v>
      </c>
    </row>
    <row r="7" spans="1:16" s="141" customFormat="1" ht="13.5" customHeight="1" x14ac:dyDescent="0.3">
      <c r="A7" s="149" t="str">
        <f>O4</f>
        <v>Reporting period for this section: 7/1/2023 - 6/30/2024.</v>
      </c>
      <c r="B7" s="143"/>
      <c r="C7" s="143"/>
      <c r="D7" s="144"/>
      <c r="E7" s="144"/>
      <c r="F7" s="143"/>
      <c r="G7" s="145"/>
      <c r="H7" s="145"/>
      <c r="I7" s="145"/>
      <c r="J7" s="145"/>
      <c r="K7" s="145"/>
      <c r="L7" s="146"/>
      <c r="O7" s="132" t="str">
        <f>"Column (F) – Enter the number of employees as of "&amp;TEXT('User Select'!B37,"mmmm d, yyyy")&amp;" with less than 1 year of experience your agency."</f>
        <v>Column (F) – Enter the number of employees as of October 1, 2024 with less than 1 year of experience your agency.</v>
      </c>
    </row>
    <row r="8" spans="1:16" s="141" customFormat="1" ht="19" customHeight="1" x14ac:dyDescent="0.3">
      <c r="A8" s="136"/>
      <c r="B8" s="137"/>
      <c r="C8" s="137"/>
      <c r="D8" s="138"/>
      <c r="E8" s="138"/>
      <c r="F8" s="137"/>
      <c r="G8" s="139"/>
      <c r="H8" s="68"/>
      <c r="I8" s="68"/>
      <c r="J8" s="139"/>
      <c r="K8" s="139"/>
      <c r="L8" s="140"/>
      <c r="O8" s="132" t="str">
        <f>"Column (G) – Enter the number of unoccupied staffing positions as of "&amp;TEXT('User Select'!B37,"mmmm d, yyyy")&amp;"."</f>
        <v>Column (G) – Enter the number of unoccupied staffing positions as of October 1, 2024.</v>
      </c>
    </row>
    <row r="9" spans="1:16" ht="27.5" customHeight="1" x14ac:dyDescent="0.25">
      <c r="A9" s="136"/>
      <c r="B9" s="137" t="s">
        <v>155</v>
      </c>
      <c r="F9" s="150" t="s">
        <v>156</v>
      </c>
      <c r="H9" s="68"/>
      <c r="I9" s="68"/>
      <c r="J9" s="139"/>
      <c r="K9" s="139"/>
      <c r="L9" s="140"/>
      <c r="O9" s="132" t="str">
        <f>"Report information as of "&amp;TEXT('User Select'!$B$37,"mmmm d, yyyy"&amp;".")</f>
        <v>Report information as of October 1, 2024.</v>
      </c>
    </row>
    <row r="10" spans="1:16" ht="14.5" customHeight="1" x14ac:dyDescent="0.25">
      <c r="A10" s="151"/>
      <c r="B10" s="152" t="s">
        <v>93</v>
      </c>
      <c r="C10" s="153" t="s">
        <v>157</v>
      </c>
      <c r="D10" s="154"/>
      <c r="E10" s="154"/>
      <c r="F10" s="155"/>
      <c r="G10" s="153"/>
      <c r="H10" s="156"/>
      <c r="I10" s="156"/>
      <c r="J10" s="157"/>
      <c r="K10" s="157"/>
      <c r="L10" s="158"/>
      <c r="O10" s="132" t="s">
        <v>158</v>
      </c>
    </row>
    <row r="11" spans="1:16" ht="14.5" customHeight="1" x14ac:dyDescent="0.25">
      <c r="A11" s="136"/>
      <c r="B11" s="159" t="s">
        <v>95</v>
      </c>
      <c r="C11" s="137" t="s">
        <v>159</v>
      </c>
      <c r="F11" s="155"/>
      <c r="H11" s="68"/>
      <c r="I11" s="68"/>
      <c r="J11" s="139"/>
      <c r="K11" s="139"/>
      <c r="L11" s="140"/>
    </row>
    <row r="12" spans="1:16" ht="14.5" customHeight="1" x14ac:dyDescent="0.25">
      <c r="A12" s="151"/>
      <c r="B12" s="152" t="s">
        <v>97</v>
      </c>
      <c r="C12" s="153" t="s">
        <v>160</v>
      </c>
      <c r="D12" s="154"/>
      <c r="E12" s="154"/>
      <c r="F12" s="160">
        <f>IFERROR(F10/F11,0)</f>
        <v>0</v>
      </c>
      <c r="G12" s="153"/>
      <c r="H12" s="156"/>
      <c r="I12" s="156"/>
      <c r="J12" s="157"/>
      <c r="K12" s="157"/>
      <c r="L12" s="158"/>
    </row>
    <row r="13" spans="1:16" ht="13" customHeight="1" x14ac:dyDescent="0.25">
      <c r="A13" s="136"/>
      <c r="G13" s="139"/>
      <c r="H13" s="68"/>
      <c r="I13" s="68"/>
      <c r="J13" s="139"/>
      <c r="K13" s="139"/>
      <c r="L13" s="140"/>
    </row>
    <row r="14" spans="1:16" ht="27.75" customHeight="1" x14ac:dyDescent="0.25">
      <c r="A14" s="706" t="s">
        <v>161</v>
      </c>
      <c r="B14" s="707"/>
      <c r="C14" s="707"/>
      <c r="D14" s="707"/>
      <c r="E14" s="707"/>
      <c r="F14" s="707"/>
      <c r="G14" s="707"/>
      <c r="H14" s="707"/>
      <c r="I14" s="707"/>
      <c r="J14" s="707"/>
      <c r="K14" s="139"/>
      <c r="L14" s="140"/>
    </row>
    <row r="15" spans="1:16" ht="26.5" customHeight="1" x14ac:dyDescent="0.25">
      <c r="A15" s="136"/>
      <c r="G15" s="139"/>
      <c r="H15" s="139"/>
      <c r="I15" s="139"/>
      <c r="J15" s="139"/>
      <c r="K15" s="139"/>
      <c r="L15" s="140"/>
      <c r="P15" s="161" t="s">
        <v>35</v>
      </c>
    </row>
    <row r="16" spans="1:16" ht="13" customHeight="1" x14ac:dyDescent="0.25">
      <c r="A16" s="142" t="s">
        <v>89</v>
      </c>
      <c r="B16" s="153"/>
      <c r="C16" s="153"/>
      <c r="D16" s="154"/>
      <c r="E16" s="154"/>
      <c r="F16" s="153"/>
      <c r="G16" s="157"/>
      <c r="H16" s="157"/>
      <c r="I16" s="157"/>
      <c r="J16" s="157"/>
      <c r="K16" s="157"/>
      <c r="L16" s="158"/>
    </row>
    <row r="17" spans="1:18" ht="32.25" customHeight="1" x14ac:dyDescent="0.25">
      <c r="A17" s="708" t="s">
        <v>162</v>
      </c>
      <c r="B17" s="709"/>
      <c r="C17" s="709"/>
      <c r="D17" s="709"/>
      <c r="E17" s="709"/>
      <c r="F17" s="709"/>
      <c r="G17" s="709"/>
      <c r="H17" s="709"/>
      <c r="I17" s="709"/>
      <c r="J17" s="709"/>
      <c r="K17" s="709"/>
      <c r="L17" s="158"/>
    </row>
    <row r="18" spans="1:18" x14ac:dyDescent="0.25">
      <c r="A18" s="149" t="str">
        <f>O9</f>
        <v>Report information as of October 1, 2024.</v>
      </c>
      <c r="B18" s="162"/>
      <c r="C18" s="162"/>
      <c r="D18" s="162"/>
      <c r="E18" s="162"/>
      <c r="F18" s="162"/>
      <c r="G18" s="162"/>
      <c r="H18" s="162"/>
      <c r="I18" s="162"/>
      <c r="J18" s="162"/>
      <c r="K18" s="162"/>
      <c r="L18" s="163"/>
    </row>
    <row r="19" spans="1:18" customFormat="1" ht="16" customHeight="1" thickBot="1" x14ac:dyDescent="0.3">
      <c r="A19" s="164"/>
      <c r="B19" s="165"/>
      <c r="C19" s="165"/>
      <c r="D19" s="165"/>
      <c r="E19" s="165"/>
      <c r="F19" s="165"/>
      <c r="G19" s="165"/>
      <c r="H19" s="165"/>
      <c r="I19" s="165"/>
      <c r="J19" s="165"/>
      <c r="K19" s="165"/>
      <c r="L19" s="166"/>
    </row>
    <row r="20" spans="1:18" customFormat="1" ht="16" customHeight="1" thickBot="1" x14ac:dyDescent="0.35">
      <c r="A20" s="164"/>
      <c r="B20" s="165"/>
      <c r="C20" s="165"/>
      <c r="D20" s="167" t="s">
        <v>163</v>
      </c>
      <c r="E20" s="168"/>
      <c r="F20" s="168"/>
      <c r="G20" s="168"/>
      <c r="H20" s="168"/>
      <c r="I20" s="168"/>
      <c r="J20" s="168"/>
      <c r="K20" s="169"/>
      <c r="L20" s="166"/>
      <c r="M20" s="170" t="s">
        <v>83</v>
      </c>
    </row>
    <row r="21" spans="1:18" customFormat="1" ht="30.75" customHeight="1" thickBot="1" x14ac:dyDescent="0.35">
      <c r="A21" s="164"/>
      <c r="B21" s="165"/>
      <c r="C21" s="165"/>
      <c r="D21" s="171" t="str">
        <f>"Non-Contracted Employees as of "&amp;TEXT('User Select'!B37,"mmmm d, yyyy")</f>
        <v>Non-Contracted Employees as of October 1, 2024</v>
      </c>
      <c r="E21" s="172"/>
      <c r="F21" s="172" t="str">
        <f>"Contracted Employees as of "&amp;TEXT('User Select'!B37,"mmmm d, yyyy")</f>
        <v>Contracted Employees as of October 1, 2024</v>
      </c>
      <c r="G21" s="168"/>
      <c r="H21" s="168" t="str">
        <f>"Staffing as of "&amp;TEXT('User Select'!B37,"mmmm d, yyyy")</f>
        <v>Staffing as of October 1, 2024</v>
      </c>
      <c r="I21" s="168"/>
      <c r="J21" s="168"/>
      <c r="K21" s="169"/>
      <c r="L21" s="166"/>
      <c r="M21" s="173" t="s">
        <v>164</v>
      </c>
      <c r="N21" s="77" t="s">
        <v>35</v>
      </c>
    </row>
    <row r="22" spans="1:18" customFormat="1" ht="78" x14ac:dyDescent="0.25">
      <c r="A22" s="164"/>
      <c r="B22" s="165"/>
      <c r="C22" s="174" t="s">
        <v>165</v>
      </c>
      <c r="D22" s="175" t="s">
        <v>166</v>
      </c>
      <c r="E22" s="175" t="s">
        <v>167</v>
      </c>
      <c r="F22" s="175" t="s">
        <v>166</v>
      </c>
      <c r="G22" s="175" t="s">
        <v>168</v>
      </c>
      <c r="H22" s="175" t="s">
        <v>169</v>
      </c>
      <c r="I22" s="175" t="s">
        <v>170</v>
      </c>
      <c r="J22" s="175" t="s">
        <v>171</v>
      </c>
      <c r="K22" s="176" t="s">
        <v>172</v>
      </c>
      <c r="L22" s="166"/>
      <c r="M22" s="147"/>
      <c r="N22" s="77" t="s">
        <v>35</v>
      </c>
    </row>
    <row r="23" spans="1:18" customFormat="1" ht="18" x14ac:dyDescent="0.4">
      <c r="A23" s="164"/>
      <c r="B23" s="165"/>
      <c r="C23" s="177"/>
      <c r="D23" s="178" t="s">
        <v>173</v>
      </c>
      <c r="E23" s="178" t="s">
        <v>174</v>
      </c>
      <c r="F23" s="178" t="s">
        <v>175</v>
      </c>
      <c r="G23" s="178" t="s">
        <v>176</v>
      </c>
      <c r="H23" s="178" t="s">
        <v>177</v>
      </c>
      <c r="I23" s="178" t="s">
        <v>178</v>
      </c>
      <c r="J23" s="178" t="s">
        <v>179</v>
      </c>
      <c r="K23" s="179" t="s">
        <v>180</v>
      </c>
      <c r="L23" s="166"/>
      <c r="M23" s="173" t="s">
        <v>181</v>
      </c>
      <c r="N23" s="77" t="s">
        <v>35</v>
      </c>
      <c r="Q23" s="180"/>
    </row>
    <row r="24" spans="1:18" customFormat="1" ht="13" customHeight="1" x14ac:dyDescent="0.25">
      <c r="A24" s="164"/>
      <c r="B24" s="165"/>
      <c r="C24" s="181" t="s">
        <v>182</v>
      </c>
      <c r="D24" s="182"/>
      <c r="E24" s="183"/>
      <c r="F24" s="184"/>
      <c r="G24" s="183"/>
      <c r="H24" s="185" t="str">
        <f>IF(OR(D24&lt;&gt;"",F24&lt;&gt;""),SUM(D24,F24),"")</f>
        <v/>
      </c>
      <c r="I24" s="184"/>
      <c r="J24" s="184"/>
      <c r="K24" s="186"/>
      <c r="L24" s="166"/>
      <c r="R24" s="147"/>
    </row>
    <row r="25" spans="1:18" customFormat="1" ht="13" customHeight="1" x14ac:dyDescent="0.25">
      <c r="A25" s="164"/>
      <c r="B25" s="165"/>
      <c r="C25" s="187" t="s">
        <v>183</v>
      </c>
      <c r="D25" s="188"/>
      <c r="E25" s="189"/>
      <c r="F25" s="190"/>
      <c r="G25" s="189"/>
      <c r="H25" s="191" t="str">
        <f t="shared" ref="H25:H43" si="0">IF(OR(D25&lt;&gt;"",F25&lt;&gt;""),SUM(D25,F25),"")</f>
        <v/>
      </c>
      <c r="I25" s="184"/>
      <c r="J25" s="190"/>
      <c r="K25" s="192"/>
      <c r="L25" s="166"/>
    </row>
    <row r="26" spans="1:18" customFormat="1" ht="13" customHeight="1" x14ac:dyDescent="0.25">
      <c r="A26" s="164"/>
      <c r="B26" s="165"/>
      <c r="C26" s="193" t="s">
        <v>184</v>
      </c>
      <c r="D26" s="188"/>
      <c r="E26" s="189"/>
      <c r="F26" s="190"/>
      <c r="G26" s="189"/>
      <c r="H26" s="191" t="str">
        <f t="shared" si="0"/>
        <v/>
      </c>
      <c r="I26" s="184"/>
      <c r="J26" s="190"/>
      <c r="K26" s="192"/>
      <c r="L26" s="166"/>
    </row>
    <row r="27" spans="1:18" customFormat="1" ht="13" customHeight="1" x14ac:dyDescent="0.25">
      <c r="A27" s="164"/>
      <c r="B27" s="165"/>
      <c r="C27" s="187" t="s">
        <v>185</v>
      </c>
      <c r="D27" s="188"/>
      <c r="E27" s="189"/>
      <c r="F27" s="190"/>
      <c r="G27" s="189"/>
      <c r="H27" s="191" t="str">
        <f t="shared" si="0"/>
        <v/>
      </c>
      <c r="I27" s="184"/>
      <c r="J27" s="190"/>
      <c r="K27" s="192"/>
      <c r="L27" s="166"/>
    </row>
    <row r="28" spans="1:18" customFormat="1" ht="13" customHeight="1" x14ac:dyDescent="0.25">
      <c r="A28" s="164"/>
      <c r="B28" s="165"/>
      <c r="C28" s="193" t="s">
        <v>186</v>
      </c>
      <c r="D28" s="188"/>
      <c r="E28" s="189"/>
      <c r="F28" s="190"/>
      <c r="G28" s="189"/>
      <c r="H28" s="191" t="str">
        <f t="shared" si="0"/>
        <v/>
      </c>
      <c r="I28" s="184"/>
      <c r="J28" s="190"/>
      <c r="K28" s="192"/>
      <c r="L28" s="166"/>
      <c r="O28" s="6"/>
      <c r="Q28" s="6"/>
    </row>
    <row r="29" spans="1:18" customFormat="1" ht="13" customHeight="1" x14ac:dyDescent="0.25">
      <c r="A29" s="164"/>
      <c r="B29" s="165"/>
      <c r="C29" s="187" t="s">
        <v>187</v>
      </c>
      <c r="D29" s="188"/>
      <c r="E29" s="189"/>
      <c r="F29" s="190"/>
      <c r="G29" s="189"/>
      <c r="H29" s="191" t="str">
        <f t="shared" si="0"/>
        <v/>
      </c>
      <c r="I29" s="184"/>
      <c r="J29" s="190"/>
      <c r="K29" s="192"/>
      <c r="L29" s="166"/>
      <c r="Q29" s="147"/>
    </row>
    <row r="30" spans="1:18" customFormat="1" ht="13" customHeight="1" x14ac:dyDescent="0.25">
      <c r="A30" s="164"/>
      <c r="B30" s="165"/>
      <c r="C30" s="193" t="s">
        <v>188</v>
      </c>
      <c r="D30" s="188"/>
      <c r="E30" s="189"/>
      <c r="F30" s="190"/>
      <c r="G30" s="189"/>
      <c r="H30" s="191" t="str">
        <f t="shared" si="0"/>
        <v/>
      </c>
      <c r="I30" s="184"/>
      <c r="J30" s="190"/>
      <c r="K30" s="192"/>
      <c r="L30" s="166"/>
      <c r="P30" s="6"/>
    </row>
    <row r="31" spans="1:18" customFormat="1" ht="13" customHeight="1" x14ac:dyDescent="0.25">
      <c r="A31" s="164"/>
      <c r="B31" s="165"/>
      <c r="C31" s="187" t="s">
        <v>189</v>
      </c>
      <c r="D31" s="188"/>
      <c r="E31" s="189"/>
      <c r="F31" s="190"/>
      <c r="G31" s="189"/>
      <c r="H31" s="191" t="str">
        <f t="shared" si="0"/>
        <v/>
      </c>
      <c r="I31" s="184"/>
      <c r="J31" s="190"/>
      <c r="K31" s="192"/>
      <c r="L31" s="166"/>
    </row>
    <row r="32" spans="1:18" customFormat="1" ht="13" customHeight="1" x14ac:dyDescent="0.25">
      <c r="A32" s="164"/>
      <c r="B32" s="165"/>
      <c r="C32" s="193" t="s">
        <v>190</v>
      </c>
      <c r="D32" s="188"/>
      <c r="E32" s="189"/>
      <c r="F32" s="190"/>
      <c r="G32" s="189"/>
      <c r="H32" s="191" t="str">
        <f t="shared" si="0"/>
        <v/>
      </c>
      <c r="I32" s="184"/>
      <c r="J32" s="190"/>
      <c r="K32" s="192"/>
      <c r="L32" s="166"/>
    </row>
    <row r="33" spans="1:12" customFormat="1" ht="13" customHeight="1" x14ac:dyDescent="0.25">
      <c r="A33" s="164"/>
      <c r="B33" s="165"/>
      <c r="C33" s="187" t="s">
        <v>191</v>
      </c>
      <c r="D33" s="188"/>
      <c r="E33" s="189"/>
      <c r="F33" s="190"/>
      <c r="G33" s="189"/>
      <c r="H33" s="191" t="str">
        <f t="shared" si="0"/>
        <v/>
      </c>
      <c r="I33" s="184"/>
      <c r="J33" s="190"/>
      <c r="K33" s="192"/>
      <c r="L33" s="166"/>
    </row>
    <row r="34" spans="1:12" customFormat="1" ht="13" customHeight="1" x14ac:dyDescent="0.25">
      <c r="A34" s="164"/>
      <c r="B34" s="165"/>
      <c r="C34" s="193" t="s">
        <v>192</v>
      </c>
      <c r="D34" s="188"/>
      <c r="E34" s="189"/>
      <c r="F34" s="190"/>
      <c r="G34" s="189"/>
      <c r="H34" s="191" t="str">
        <f t="shared" si="0"/>
        <v/>
      </c>
      <c r="I34" s="184"/>
      <c r="J34" s="190"/>
      <c r="K34" s="192"/>
      <c r="L34" s="166"/>
    </row>
    <row r="35" spans="1:12" customFormat="1" ht="13" customHeight="1" x14ac:dyDescent="0.25">
      <c r="A35" s="164"/>
      <c r="B35" s="165"/>
      <c r="C35" s="187" t="s">
        <v>193</v>
      </c>
      <c r="D35" s="188"/>
      <c r="E35" s="189"/>
      <c r="F35" s="190"/>
      <c r="G35" s="189"/>
      <c r="H35" s="191" t="str">
        <f t="shared" si="0"/>
        <v/>
      </c>
      <c r="I35" s="184"/>
      <c r="J35" s="190"/>
      <c r="K35" s="192"/>
      <c r="L35" s="166"/>
    </row>
    <row r="36" spans="1:12" customFormat="1" ht="13" customHeight="1" x14ac:dyDescent="0.25">
      <c r="A36" s="164"/>
      <c r="B36" s="165"/>
      <c r="C36" s="193" t="s">
        <v>194</v>
      </c>
      <c r="D36" s="188"/>
      <c r="E36" s="189"/>
      <c r="F36" s="190"/>
      <c r="G36" s="189"/>
      <c r="H36" s="191" t="str">
        <f t="shared" si="0"/>
        <v/>
      </c>
      <c r="I36" s="184"/>
      <c r="J36" s="190"/>
      <c r="K36" s="192"/>
      <c r="L36" s="166"/>
    </row>
    <row r="37" spans="1:12" customFormat="1" ht="13" customHeight="1" x14ac:dyDescent="0.25">
      <c r="A37" s="164"/>
      <c r="B37" s="165"/>
      <c r="C37" s="187" t="s">
        <v>195</v>
      </c>
      <c r="D37" s="188"/>
      <c r="E37" s="189"/>
      <c r="F37" s="190"/>
      <c r="G37" s="189"/>
      <c r="H37" s="191" t="str">
        <f t="shared" si="0"/>
        <v/>
      </c>
      <c r="I37" s="184"/>
      <c r="J37" s="190"/>
      <c r="K37" s="192"/>
      <c r="L37" s="166"/>
    </row>
    <row r="38" spans="1:12" customFormat="1" ht="13" customHeight="1" x14ac:dyDescent="0.25">
      <c r="A38" s="164"/>
      <c r="B38" s="165"/>
      <c r="C38" s="193" t="s">
        <v>196</v>
      </c>
      <c r="D38" s="188"/>
      <c r="E38" s="189"/>
      <c r="F38" s="190"/>
      <c r="G38" s="189"/>
      <c r="H38" s="191" t="str">
        <f t="shared" si="0"/>
        <v/>
      </c>
      <c r="I38" s="184"/>
      <c r="J38" s="190"/>
      <c r="K38" s="192"/>
      <c r="L38" s="166"/>
    </row>
    <row r="39" spans="1:12" customFormat="1" ht="13" customHeight="1" x14ac:dyDescent="0.25">
      <c r="A39" s="164"/>
      <c r="B39" s="165"/>
      <c r="C39" s="194" t="s">
        <v>197</v>
      </c>
      <c r="D39" s="188"/>
      <c r="E39" s="189"/>
      <c r="F39" s="190"/>
      <c r="G39" s="189"/>
      <c r="H39" s="191" t="str">
        <f t="shared" si="0"/>
        <v/>
      </c>
      <c r="I39" s="184"/>
      <c r="J39" s="190"/>
      <c r="K39" s="192"/>
      <c r="L39" s="166"/>
    </row>
    <row r="40" spans="1:12" customFormat="1" ht="13" customHeight="1" x14ac:dyDescent="0.25">
      <c r="A40" s="164"/>
      <c r="B40" s="165"/>
      <c r="C40" s="194" t="s">
        <v>197</v>
      </c>
      <c r="D40" s="188"/>
      <c r="E40" s="189"/>
      <c r="F40" s="190"/>
      <c r="G40" s="189"/>
      <c r="H40" s="191" t="str">
        <f t="shared" si="0"/>
        <v/>
      </c>
      <c r="I40" s="184"/>
      <c r="J40" s="190"/>
      <c r="K40" s="192"/>
      <c r="L40" s="166"/>
    </row>
    <row r="41" spans="1:12" customFormat="1" ht="13" customHeight="1" x14ac:dyDescent="0.25">
      <c r="A41" s="164"/>
      <c r="B41" s="165"/>
      <c r="C41" s="194" t="s">
        <v>197</v>
      </c>
      <c r="D41" s="188"/>
      <c r="E41" s="189"/>
      <c r="F41" s="190"/>
      <c r="G41" s="189"/>
      <c r="H41" s="191" t="str">
        <f t="shared" si="0"/>
        <v/>
      </c>
      <c r="I41" s="184"/>
      <c r="J41" s="190"/>
      <c r="K41" s="192"/>
      <c r="L41" s="166"/>
    </row>
    <row r="42" spans="1:12" customFormat="1" ht="13" customHeight="1" x14ac:dyDescent="0.25">
      <c r="A42" s="164"/>
      <c r="B42" s="165"/>
      <c r="C42" s="194" t="s">
        <v>197</v>
      </c>
      <c r="D42" s="188"/>
      <c r="E42" s="189"/>
      <c r="F42" s="190"/>
      <c r="G42" s="189"/>
      <c r="H42" s="191" t="str">
        <f t="shared" si="0"/>
        <v/>
      </c>
      <c r="I42" s="184"/>
      <c r="J42" s="190"/>
      <c r="K42" s="192"/>
      <c r="L42" s="166"/>
    </row>
    <row r="43" spans="1:12" customFormat="1" ht="13" customHeight="1" thickBot="1" x14ac:dyDescent="0.3">
      <c r="A43" s="195"/>
      <c r="B43" s="137"/>
      <c r="C43" s="196" t="s">
        <v>197</v>
      </c>
      <c r="D43" s="197"/>
      <c r="E43" s="198"/>
      <c r="F43" s="199"/>
      <c r="G43" s="198"/>
      <c r="H43" s="200" t="str">
        <f t="shared" si="0"/>
        <v/>
      </c>
      <c r="I43" s="199"/>
      <c r="J43" s="199"/>
      <c r="K43" s="201"/>
      <c r="L43" s="140"/>
    </row>
    <row r="44" spans="1:12" customFormat="1" ht="13" customHeight="1" x14ac:dyDescent="0.25">
      <c r="A44" s="195"/>
      <c r="B44" s="137"/>
      <c r="L44" s="140"/>
    </row>
    <row r="45" spans="1:12" customFormat="1" ht="17.25" customHeight="1" x14ac:dyDescent="0.25">
      <c r="A45" s="195"/>
      <c r="B45" s="202"/>
      <c r="C45" s="710" t="s">
        <v>198</v>
      </c>
      <c r="D45" s="710"/>
      <c r="E45" s="710"/>
      <c r="F45" s="710"/>
      <c r="G45" s="710"/>
      <c r="H45" s="710"/>
      <c r="J45" s="203"/>
      <c r="K45" s="204"/>
      <c r="L45" s="140"/>
    </row>
    <row r="46" spans="1:12" customFormat="1" ht="24" customHeight="1" x14ac:dyDescent="0.25">
      <c r="A46" s="195"/>
      <c r="B46" s="137"/>
      <c r="C46" s="711"/>
      <c r="D46" s="711"/>
      <c r="E46" s="711"/>
      <c r="F46" s="711"/>
      <c r="G46" s="711"/>
      <c r="H46" s="711"/>
      <c r="J46" s="203"/>
      <c r="K46" s="204"/>
      <c r="L46" s="140"/>
    </row>
    <row r="47" spans="1:12" customFormat="1" ht="13" customHeight="1" x14ac:dyDescent="0.25">
      <c r="A47" s="195"/>
      <c r="B47" s="137"/>
      <c r="C47" s="712"/>
      <c r="D47" s="712"/>
      <c r="E47" s="712"/>
      <c r="F47" s="712"/>
      <c r="G47" s="712"/>
      <c r="H47" s="712"/>
      <c r="J47" s="203"/>
      <c r="K47" s="204"/>
      <c r="L47" s="140"/>
    </row>
    <row r="48" spans="1:12" customFormat="1" ht="13" customHeight="1" x14ac:dyDescent="0.25">
      <c r="A48" s="195"/>
      <c r="B48" s="137"/>
      <c r="C48" s="712"/>
      <c r="D48" s="712"/>
      <c r="E48" s="712"/>
      <c r="F48" s="712"/>
      <c r="G48" s="712"/>
      <c r="H48" s="712"/>
      <c r="J48" s="203"/>
      <c r="K48" s="204"/>
      <c r="L48" s="140"/>
    </row>
    <row r="49" spans="1:13" customFormat="1" ht="13" customHeight="1" x14ac:dyDescent="0.25">
      <c r="A49" s="195"/>
      <c r="B49" s="137"/>
      <c r="C49" s="712"/>
      <c r="D49" s="712"/>
      <c r="E49" s="712"/>
      <c r="F49" s="712"/>
      <c r="G49" s="712"/>
      <c r="H49" s="712"/>
      <c r="J49" s="203"/>
      <c r="K49" s="204"/>
      <c r="L49" s="140"/>
    </row>
    <row r="50" spans="1:13" customFormat="1" ht="13" customHeight="1" x14ac:dyDescent="0.25">
      <c r="A50" s="195"/>
      <c r="B50" s="137"/>
      <c r="C50" s="712"/>
      <c r="D50" s="712"/>
      <c r="E50" s="712"/>
      <c r="F50" s="712"/>
      <c r="G50" s="712"/>
      <c r="H50" s="712"/>
      <c r="J50" s="203"/>
      <c r="K50" s="204"/>
      <c r="L50" s="140"/>
    </row>
    <row r="51" spans="1:13" customFormat="1" ht="13" customHeight="1" x14ac:dyDescent="0.25">
      <c r="A51" s="195"/>
      <c r="B51" s="137"/>
      <c r="L51" s="140"/>
    </row>
    <row r="52" spans="1:13" ht="13" customHeight="1" x14ac:dyDescent="0.25">
      <c r="A52" s="195"/>
      <c r="C52" s="205"/>
      <c r="D52" s="204"/>
      <c r="E52" s="206"/>
      <c r="F52" s="204"/>
      <c r="G52" s="206"/>
      <c r="H52" s="207"/>
      <c r="I52" s="207"/>
      <c r="J52" s="203"/>
      <c r="K52" s="204"/>
      <c r="L52" s="140"/>
    </row>
    <row r="53" spans="1:13" ht="13" customHeight="1" x14ac:dyDescent="0.3">
      <c r="A53" s="208" t="s">
        <v>199</v>
      </c>
      <c r="B53" s="209"/>
      <c r="C53" s="210"/>
      <c r="D53" s="211"/>
      <c r="E53" s="212"/>
      <c r="F53" s="211"/>
      <c r="G53" s="212"/>
      <c r="H53" s="213"/>
      <c r="I53" s="213"/>
      <c r="J53" s="214"/>
      <c r="K53" s="211"/>
      <c r="L53" s="215"/>
    </row>
    <row r="54" spans="1:13" ht="13" customHeight="1" x14ac:dyDescent="0.25">
      <c r="A54" s="136"/>
      <c r="C54" s="205"/>
      <c r="D54" s="204"/>
      <c r="E54" s="206"/>
      <c r="F54" s="204"/>
      <c r="G54" s="206"/>
      <c r="H54" s="207"/>
      <c r="I54" s="207"/>
      <c r="J54" s="203"/>
      <c r="K54" s="204"/>
      <c r="L54" s="140"/>
    </row>
    <row r="55" spans="1:13" ht="13" customHeight="1" x14ac:dyDescent="0.25">
      <c r="A55" s="142" t="s">
        <v>89</v>
      </c>
      <c r="B55" s="153"/>
      <c r="C55" s="216"/>
      <c r="D55" s="217"/>
      <c r="E55" s="218"/>
      <c r="F55" s="217"/>
      <c r="G55" s="218"/>
      <c r="H55" s="219"/>
      <c r="I55" s="219"/>
      <c r="J55" s="220"/>
      <c r="K55" s="217"/>
      <c r="L55" s="158"/>
    </row>
    <row r="56" spans="1:13" ht="35.25" customHeight="1" x14ac:dyDescent="0.25">
      <c r="A56" s="708" t="str">
        <f>O10</f>
        <v>Please fill out the staffing information for non-contracted WISe, PACT, New Journeys, and Crisis team members. The Average Hourly Wage percentage increase should be the wage increase across all WISe, PACT, New Journeys, and Crisis team members.</v>
      </c>
      <c r="B56" s="709"/>
      <c r="C56" s="709"/>
      <c r="D56" s="709"/>
      <c r="E56" s="709"/>
      <c r="F56" s="709"/>
      <c r="G56" s="709"/>
      <c r="H56" s="709"/>
      <c r="I56" s="709"/>
      <c r="J56" s="709"/>
      <c r="K56" s="709"/>
      <c r="L56" s="158"/>
    </row>
    <row r="57" spans="1:13" ht="16" customHeight="1" x14ac:dyDescent="0.25">
      <c r="A57" s="149" t="str">
        <f>O9</f>
        <v>Report information as of October 1, 2024.</v>
      </c>
      <c r="B57" s="153"/>
      <c r="C57" s="216"/>
      <c r="D57" s="217"/>
      <c r="E57" s="218"/>
      <c r="F57" s="217"/>
      <c r="G57" s="218"/>
      <c r="H57" s="219"/>
      <c r="I57" s="219"/>
      <c r="J57" s="220"/>
      <c r="K57" s="217"/>
      <c r="L57" s="158"/>
      <c r="M57"/>
    </row>
    <row r="58" spans="1:13" ht="16" customHeight="1" x14ac:dyDescent="0.25">
      <c r="A58" s="195"/>
      <c r="C58" s="205"/>
      <c r="D58" s="204"/>
      <c r="E58" s="206"/>
      <c r="F58" s="204"/>
      <c r="G58" s="206"/>
      <c r="H58" s="207"/>
      <c r="I58"/>
      <c r="J58" s="203"/>
      <c r="K58" s="204"/>
      <c r="L58" s="140"/>
      <c r="M58"/>
    </row>
    <row r="59" spans="1:13" ht="22" customHeight="1" x14ac:dyDescent="0.25">
      <c r="A59" s="195"/>
      <c r="B59" s="202"/>
      <c r="C59" s="703" t="s">
        <v>200</v>
      </c>
      <c r="D59" s="703"/>
      <c r="E59" s="703"/>
      <c r="F59" s="703"/>
      <c r="G59" s="703"/>
      <c r="H59" s="704"/>
      <c r="I59"/>
      <c r="J59" s="203"/>
      <c r="K59" s="204"/>
      <c r="L59" s="140"/>
      <c r="M59"/>
    </row>
    <row r="60" spans="1:13" ht="12.75" customHeight="1" x14ac:dyDescent="0.25">
      <c r="A60" s="195"/>
      <c r="C60" s="703"/>
      <c r="D60" s="703"/>
      <c r="E60" s="703"/>
      <c r="F60" s="703"/>
      <c r="G60" s="703"/>
      <c r="H60" s="705"/>
      <c r="I60"/>
      <c r="J60" s="203"/>
      <c r="K60" s="204"/>
      <c r="L60" s="140"/>
      <c r="M60"/>
    </row>
    <row r="61" spans="1:13" ht="12.75" customHeight="1" thickBot="1" x14ac:dyDescent="0.3">
      <c r="A61" s="221"/>
      <c r="B61" s="222"/>
      <c r="C61" s="223"/>
      <c r="D61" s="224"/>
      <c r="E61" s="225"/>
      <c r="F61" s="224"/>
      <c r="G61" s="225"/>
      <c r="H61" s="226"/>
      <c r="I61" s="226"/>
      <c r="J61" s="227"/>
      <c r="K61" s="224"/>
      <c r="L61" s="228"/>
      <c r="M61"/>
    </row>
    <row r="62" spans="1:13" ht="24.65" customHeight="1" x14ac:dyDescent="0.25">
      <c r="A62" s="137"/>
      <c r="D62" s="229"/>
      <c r="E62" s="229"/>
      <c r="L62" s="37" t="str">
        <f>TEXT('User Select'!B41,"mmmm d, yyyy")</f>
        <v>December 31, 2024</v>
      </c>
      <c r="M62"/>
    </row>
    <row r="63" spans="1:13" ht="24" customHeight="1" x14ac:dyDescent="0.25">
      <c r="A63" s="147"/>
      <c r="M63"/>
    </row>
    <row r="64" spans="1:13" ht="13" customHeight="1" x14ac:dyDescent="0.25"/>
    <row r="65" spans="1:1" ht="13" customHeight="1" x14ac:dyDescent="0.25"/>
    <row r="66" spans="1:1" ht="13" customHeight="1" x14ac:dyDescent="0.25"/>
    <row r="67" spans="1:1" ht="13" hidden="1" customHeight="1" x14ac:dyDescent="0.35">
      <c r="A67" s="230" t="s">
        <v>32</v>
      </c>
    </row>
  </sheetData>
  <sheetProtection algorithmName="SHA-512" hashValue="IkpzXEJzX77m+bUKaVa226lako1pH1KHwPU3F8tNXMcHkEaz2/nU/iyERWkcrAoe4/cFW//QhWLfTJQ2un2RaA==" saltValue="MaAw2fjKEci7arg5Xq+wYw==" spinCount="100000" sheet="1" objects="1" scenarios="1" formatRows="0"/>
  <mergeCells count="7">
    <mergeCell ref="C59:G60"/>
    <mergeCell ref="H59:H60"/>
    <mergeCell ref="A14:J14"/>
    <mergeCell ref="A17:K17"/>
    <mergeCell ref="C45:H46"/>
    <mergeCell ref="C47:H50"/>
    <mergeCell ref="A56:K56"/>
  </mergeCells>
  <dataValidations count="14">
    <dataValidation allowBlank="1" showInputMessage="1" showErrorMessage="1" prompt="Report the average hourly rate for all non-supervisory contracted employees, as of 10/1/2024." sqref="G24:G43" xr:uid="{B952DDEA-9EFC-4F0F-AB2F-8642A7EDA133}"/>
    <dataValidation allowBlank="1" showInputMessage="1" showErrorMessage="1" prompt="Report the total number of filled FTEs for all non-supervisory contracted employees, as of 10/1/2024." sqref="F24:F43" xr:uid="{4C646951-178E-4B80-A6C6-D5515DF1F220}"/>
    <dataValidation allowBlank="1" showInputMessage="1" showErrorMessage="1" prompt="Report the average hourly wage for all non-supervisory non-contracted employees, as of 10/1/2024." sqref="E24:E43" xr:uid="{DA582AE9-7AC5-41FA-847D-B61153C22E8A}"/>
    <dataValidation allowBlank="1" showInputMessage="1" showErrorMessage="1" prompt="Report the total number of filled FTEs for all non-supervisory non-contracted employees, as of 10/1/2024." sqref="D24:D43" xr:uid="{FC72FB6D-96A5-4D50-8619-A1240C8C9DD3}"/>
    <dataValidation allowBlank="1" showInputMessage="1" showErrorMessage="1" prompt="Report the total number of filled FTEs for non-contracted employees providing WISe, PACT, New Journeys, or Crisis services, as of 10/1/2024." sqref="I24:I43" xr:uid="{06D10547-C88A-485B-8621-9179AD38F3E1}"/>
    <dataValidation type="decimal" operator="greaterThan" allowBlank="1" showInputMessage="1" showErrorMessage="1" error="Please enter a value greater than 0." prompt="Report the total number of unfilled FTEs, as of 10/1/2024." sqref="K24:K43" xr:uid="{6F0C3445-E563-4685-B6D0-E6B5E786D674}">
      <formula1>-0.1</formula1>
    </dataValidation>
    <dataValidation allowBlank="1" showInputMessage="1" showErrorMessage="1" prompt="Automatically calculates the total number of filled FTEs, as of 10/1/2024." sqref="H24:H43" xr:uid="{E490BF75-9F80-49D9-87E6-4EB8761060F3}"/>
    <dataValidation type="decimal" allowBlank="1" showInputMessage="1" showErrorMessage="1" prompt="Report the average number of employees working at the entity during SFY 2024." sqref="F11" xr:uid="{F62BE1DC-A3DF-4465-B846-29AB79F89A67}">
      <formula1>0</formula1>
      <formula2>10000000000</formula2>
    </dataValidation>
    <dataValidation type="decimal" allowBlank="1" showInputMessage="1" showErrorMessage="1" prompt="Report the number of employees that separated from the entity during SFY 2024." sqref="F10" xr:uid="{F5C2F8DE-D55A-44E0-9F37-6F57F8183E6D}">
      <formula1>0</formula1>
      <formula2>10000000000</formula2>
    </dataValidation>
    <dataValidation type="whole" operator="greaterThan" allowBlank="1" showInputMessage="1" showErrorMessage="1" error="Please enter a whole number greater than 0." prompt="Report the total number of clinical/direct care employees with less than 12 months of experience at the agency, as of 10/1/2024." sqref="J24:J43" xr:uid="{B790F3F8-832A-4F1F-9F72-DC8A47228FE1}">
      <formula1>-1</formula1>
    </dataValidation>
    <dataValidation type="decimal" allowBlank="1" showInputMessage="1" showErrorMessage="1" error="Please input your percentage as a decimal between 0 and 1." prompt="Report the average percent increase in hourly wages for WISe, PACT, New Journeys, and Crisis employees." sqref="H59" xr:uid="{8B126E79-360D-4F87-8FC0-E5C0B10BA76F}">
      <formula1>0</formula1>
      <formula2>1</formula2>
    </dataValidation>
    <dataValidation type="whole" operator="greaterThan" allowBlank="1" showInputMessage="1" showErrorMessage="1" error="Please enter a whole number." sqref="J52:J55 J45:J50 J57:J61" xr:uid="{F5798780-35EE-4DCC-A095-9D139EAE9ED3}">
      <formula1>-1</formula1>
    </dataValidation>
    <dataValidation type="decimal" operator="greaterThan" allowBlank="1" showInputMessage="1" showErrorMessage="1" sqref="K52:K55 D52:G55 K57:K61 K45:K50 D57:G58 D61:G61" xr:uid="{AB390BFE-ACA0-480A-ADA2-08D754D17B2F}">
      <formula1>-0.1</formula1>
    </dataValidation>
    <dataValidation allowBlank="1" showInputMessage="1" showErrorMessage="1" errorTitle="Number Format" error="Reported values should be only whole numbers and be no more than 50 hours. " prompt="Automatically calculates the entity's turnover rate for SFY 2024." sqref="F12" xr:uid="{D82FCEDA-C881-4167-9872-89BA91BDD2BA}"/>
  </dataValidations>
  <printOptions horizontalCentered="1"/>
  <pageMargins left="0.25" right="0.25" top="0.6" bottom="0.6" header="0.25" footer="0.25"/>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0FEA7-1DB0-40E9-91D9-B6C2F4936BC0}">
  <sheetPr codeName="Sheet14">
    <pageSetUpPr fitToPage="1"/>
  </sheetPr>
  <dimension ref="A1:O55"/>
  <sheetViews>
    <sheetView showGridLines="0" zoomScale="80" zoomScaleNormal="80" workbookViewId="0"/>
  </sheetViews>
  <sheetFormatPr defaultColWidth="0" defaultRowHeight="13" customHeight="1" zeroHeight="1" x14ac:dyDescent="0.25"/>
  <cols>
    <col min="1" max="1" width="3.1796875" style="231" customWidth="1"/>
    <col min="2" max="2" width="3.1796875" style="137" customWidth="1"/>
    <col min="3" max="3" width="52.54296875" style="137" customWidth="1"/>
    <col min="4" max="5" width="16.54296875" style="138" customWidth="1"/>
    <col min="6" max="8" width="16.54296875" style="137" customWidth="1"/>
    <col min="9" max="9" width="3.453125" style="137" customWidth="1"/>
    <col min="10" max="10" width="13.1796875" style="147" hidden="1" customWidth="1"/>
    <col min="11" max="15" width="0" style="147" hidden="1" customWidth="1"/>
    <col min="16" max="16384" width="8.54296875" style="147" hidden="1"/>
  </cols>
  <sheetData>
    <row r="1" spans="1:13" s="125" customFormat="1" ht="15" customHeight="1" x14ac:dyDescent="0.35">
      <c r="A1" s="120" t="str">
        <f>'User Select'!A1</f>
        <v>Washington State Health Care Authority</v>
      </c>
      <c r="B1" s="121"/>
      <c r="C1" s="122"/>
      <c r="D1" s="122"/>
      <c r="E1" s="122"/>
      <c r="F1" s="122"/>
      <c r="G1" s="232"/>
      <c r="H1" s="122"/>
      <c r="I1" s="123"/>
      <c r="J1" s="124" t="s">
        <v>32</v>
      </c>
      <c r="L1" s="126"/>
    </row>
    <row r="2" spans="1:13" s="131" customFormat="1" ht="15" customHeight="1" x14ac:dyDescent="0.35">
      <c r="A2" s="127" t="str">
        <f>'User Select'!A2</f>
        <v>Behavioral Health Provider Staffing and Expense Survey - 2024 Data Collection Tool</v>
      </c>
      <c r="B2" s="128"/>
      <c r="C2" s="129"/>
      <c r="D2" s="129"/>
      <c r="E2" s="129"/>
      <c r="F2" s="129"/>
      <c r="G2" s="129"/>
      <c r="H2" s="129"/>
      <c r="I2" s="130"/>
      <c r="L2" s="132" t="s">
        <v>150</v>
      </c>
    </row>
    <row r="3" spans="1:13" s="125" customFormat="1" ht="15" customHeight="1" x14ac:dyDescent="0.35">
      <c r="A3" s="127" t="s">
        <v>201</v>
      </c>
      <c r="B3" s="133"/>
      <c r="C3" s="134"/>
      <c r="D3" s="134"/>
      <c r="E3" s="134"/>
      <c r="F3" s="134"/>
      <c r="G3" s="134"/>
      <c r="H3" s="134"/>
      <c r="I3" s="135"/>
      <c r="L3" s="132" t="s">
        <v>152</v>
      </c>
    </row>
    <row r="4" spans="1:13" s="141" customFormat="1" ht="16" customHeight="1" x14ac:dyDescent="0.3">
      <c r="A4" s="142" t="s">
        <v>89</v>
      </c>
      <c r="B4" s="153"/>
      <c r="C4" s="153"/>
      <c r="D4" s="154"/>
      <c r="E4" s="154"/>
      <c r="F4" s="153"/>
      <c r="G4" s="157"/>
      <c r="H4" s="157"/>
      <c r="I4" s="158"/>
      <c r="L4" s="132" t="str">
        <f>"Reporting period for this worksheet: "&amp;'User Select'!B36&amp;"."</f>
        <v>Reporting period for this worksheet: 7/1/2023 - 6/30/2024.</v>
      </c>
    </row>
    <row r="5" spans="1:13" ht="43.5" customHeight="1" x14ac:dyDescent="0.25">
      <c r="A5" s="708" t="s">
        <v>202</v>
      </c>
      <c r="B5" s="709"/>
      <c r="C5" s="709"/>
      <c r="D5" s="709"/>
      <c r="E5" s="709"/>
      <c r="F5" s="709"/>
      <c r="G5" s="709"/>
      <c r="H5" s="709"/>
      <c r="I5" s="158"/>
      <c r="L5" s="132" t="s">
        <v>153</v>
      </c>
    </row>
    <row r="6" spans="1:13" s="141" customFormat="1" ht="16" customHeight="1" x14ac:dyDescent="0.3">
      <c r="A6" s="149" t="str">
        <f>L9</f>
        <v>Report information as of October 1, 2024.</v>
      </c>
      <c r="B6" s="162"/>
      <c r="C6" s="162"/>
      <c r="D6" s="162"/>
      <c r="E6" s="162"/>
      <c r="F6" s="162"/>
      <c r="G6" s="162"/>
      <c r="H6" s="162"/>
      <c r="I6" s="163"/>
      <c r="L6" s="132" t="s">
        <v>154</v>
      </c>
    </row>
    <row r="7" spans="1:13" s="141" customFormat="1" ht="13.5" customHeight="1" thickBot="1" x14ac:dyDescent="0.35">
      <c r="A7" s="164"/>
      <c r="B7" s="165"/>
      <c r="C7" s="165"/>
      <c r="D7" s="165"/>
      <c r="E7" s="165"/>
      <c r="F7" s="165"/>
      <c r="G7" s="165"/>
      <c r="H7" s="165"/>
      <c r="I7" s="166"/>
      <c r="J7" s="170" t="s">
        <v>83</v>
      </c>
      <c r="L7" s="132" t="str">
        <f>"Column (F) – Enter the number of employees as of "&amp;TEXT('User Select'!B37,"mmmm d, yyyy")&amp;" with less than 1 year of experience your agency."</f>
        <v>Column (F) – Enter the number of employees as of October 1, 2024 with less than 1 year of experience your agency.</v>
      </c>
    </row>
    <row r="8" spans="1:13" s="141" customFormat="1" ht="19" customHeight="1" x14ac:dyDescent="0.3">
      <c r="A8" s="164"/>
      <c r="B8" s="165"/>
      <c r="C8" s="165"/>
      <c r="D8" s="167" t="s">
        <v>203</v>
      </c>
      <c r="E8" s="168"/>
      <c r="F8" s="168"/>
      <c r="G8" s="168"/>
      <c r="H8" s="169"/>
      <c r="I8" s="166"/>
      <c r="J8" s="173" t="s">
        <v>164</v>
      </c>
      <c r="K8" s="233" t="s">
        <v>35</v>
      </c>
      <c r="L8" s="132" t="str">
        <f>"Column (G) – Enter the number of unoccupied staffing positions as of "&amp;TEXT('User Select'!B37,"mmmm d, yyyy")&amp;"."</f>
        <v>Column (G) – Enter the number of unoccupied staffing positions as of October 1, 2024.</v>
      </c>
    </row>
    <row r="9" spans="1:13" ht="27.75" customHeight="1" thickBot="1" x14ac:dyDescent="0.3">
      <c r="A9" s="164"/>
      <c r="B9" s="165"/>
      <c r="C9" s="165"/>
      <c r="D9" s="234" t="str">
        <f>"Non-Contracted Employees as of "&amp;TEXT('User Select'!B37,"mmmm d, yyyy")</f>
        <v>Non-Contracted Employees as of October 1, 2024</v>
      </c>
      <c r="E9" s="235"/>
      <c r="F9" s="235" t="str">
        <f>"Contracted Employees as of "&amp;TEXT('User Select'!B37,"mmmm d, yyyy")</f>
        <v>Contracted Employees as of October 1, 2024</v>
      </c>
      <c r="G9" s="236"/>
      <c r="H9" s="237" t="str">
        <f>"Staffing as of "&amp;TEXT('User Select'!B37,"mmmm d, yyyy")</f>
        <v>Staffing as of October 1, 2024</v>
      </c>
      <c r="I9" s="166"/>
      <c r="L9" s="132" t="str">
        <f>"Report information as of "&amp;TEXT('User Select'!$B$37,"mmmm d, yyyy"&amp;".")</f>
        <v>Report information as of October 1, 2024.</v>
      </c>
    </row>
    <row r="10" spans="1:13" ht="59.15" customHeight="1" x14ac:dyDescent="0.25">
      <c r="A10" s="164"/>
      <c r="B10" s="165"/>
      <c r="C10" s="238" t="s">
        <v>165</v>
      </c>
      <c r="D10" s="239" t="s">
        <v>166</v>
      </c>
      <c r="E10" s="239" t="s">
        <v>167</v>
      </c>
      <c r="F10" s="239" t="s">
        <v>166</v>
      </c>
      <c r="G10" s="239" t="s">
        <v>168</v>
      </c>
      <c r="H10" s="240" t="s">
        <v>169</v>
      </c>
      <c r="I10" s="166"/>
      <c r="L10" s="132" t="s">
        <v>204</v>
      </c>
    </row>
    <row r="11" spans="1:13" ht="13" customHeight="1" x14ac:dyDescent="0.25">
      <c r="A11" s="164"/>
      <c r="B11" s="165"/>
      <c r="C11" s="241"/>
      <c r="D11" s="178" t="s">
        <v>173</v>
      </c>
      <c r="E11" s="178" t="s">
        <v>174</v>
      </c>
      <c r="F11" s="178" t="s">
        <v>175</v>
      </c>
      <c r="G11" s="178" t="s">
        <v>176</v>
      </c>
      <c r="H11" s="179" t="s">
        <v>177</v>
      </c>
      <c r="I11" s="166"/>
    </row>
    <row r="12" spans="1:13" ht="13" customHeight="1" x14ac:dyDescent="0.25">
      <c r="A12" s="164"/>
      <c r="B12" s="165"/>
      <c r="C12" s="181" t="s">
        <v>182</v>
      </c>
      <c r="D12" s="182"/>
      <c r="E12" s="183"/>
      <c r="F12" s="184"/>
      <c r="G12" s="183"/>
      <c r="H12" s="242" t="str">
        <f>IF(OR(D12&lt;&gt;"",F12&lt;&gt;""),SUM(D12,F12),"")</f>
        <v/>
      </c>
      <c r="I12" s="166"/>
    </row>
    <row r="13" spans="1:13" ht="13" customHeight="1" x14ac:dyDescent="0.25">
      <c r="A13" s="164"/>
      <c r="B13" s="165"/>
      <c r="C13" s="187" t="s">
        <v>183</v>
      </c>
      <c r="D13" s="188"/>
      <c r="E13" s="189"/>
      <c r="F13" s="190"/>
      <c r="G13" s="189"/>
      <c r="H13" s="243" t="str">
        <f t="shared" ref="H13:H31" si="0">IF(OR(D13&lt;&gt;"",F13&lt;&gt;""),SUM(D13,F13),"")</f>
        <v/>
      </c>
      <c r="I13" s="166"/>
    </row>
    <row r="14" spans="1:13" ht="13" customHeight="1" x14ac:dyDescent="0.25">
      <c r="A14" s="164"/>
      <c r="B14" s="165"/>
      <c r="C14" s="193" t="s">
        <v>184</v>
      </c>
      <c r="D14" s="188"/>
      <c r="E14" s="189"/>
      <c r="F14" s="190"/>
      <c r="G14" s="189"/>
      <c r="H14" s="243" t="str">
        <f t="shared" si="0"/>
        <v/>
      </c>
      <c r="I14" s="166"/>
    </row>
    <row r="15" spans="1:13" ht="13" customHeight="1" x14ac:dyDescent="0.25">
      <c r="A15" s="164"/>
      <c r="B15" s="165"/>
      <c r="C15" s="187" t="s">
        <v>185</v>
      </c>
      <c r="D15" s="188"/>
      <c r="E15" s="189"/>
      <c r="F15" s="190"/>
      <c r="G15" s="189"/>
      <c r="H15" s="243" t="str">
        <f t="shared" si="0"/>
        <v/>
      </c>
      <c r="I15" s="166"/>
      <c r="M15" s="161" t="s">
        <v>35</v>
      </c>
    </row>
    <row r="16" spans="1:13" ht="13" customHeight="1" x14ac:dyDescent="0.25">
      <c r="A16" s="164"/>
      <c r="B16" s="165"/>
      <c r="C16" s="193" t="s">
        <v>186</v>
      </c>
      <c r="D16" s="188"/>
      <c r="E16" s="189"/>
      <c r="F16" s="190"/>
      <c r="G16" s="189"/>
      <c r="H16" s="243" t="str">
        <f t="shared" si="0"/>
        <v/>
      </c>
      <c r="I16" s="166"/>
    </row>
    <row r="17" spans="1:15" ht="13" customHeight="1" x14ac:dyDescent="0.25">
      <c r="A17" s="164"/>
      <c r="B17" s="165"/>
      <c r="C17" s="187" t="s">
        <v>187</v>
      </c>
      <c r="D17" s="188"/>
      <c r="E17" s="189"/>
      <c r="F17" s="190"/>
      <c r="G17" s="189"/>
      <c r="H17" s="243" t="str">
        <f t="shared" si="0"/>
        <v/>
      </c>
      <c r="I17" s="166"/>
    </row>
    <row r="18" spans="1:15" ht="13" customHeight="1" x14ac:dyDescent="0.25">
      <c r="A18" s="164"/>
      <c r="B18" s="165"/>
      <c r="C18" s="193" t="s">
        <v>188</v>
      </c>
      <c r="D18" s="188"/>
      <c r="E18" s="189"/>
      <c r="F18" s="190"/>
      <c r="G18" s="189"/>
      <c r="H18" s="243" t="str">
        <f t="shared" si="0"/>
        <v/>
      </c>
      <c r="I18" s="166"/>
    </row>
    <row r="19" spans="1:15" customFormat="1" ht="13" customHeight="1" x14ac:dyDescent="0.25">
      <c r="A19" s="164"/>
      <c r="B19" s="165"/>
      <c r="C19" s="187" t="s">
        <v>189</v>
      </c>
      <c r="D19" s="188"/>
      <c r="E19" s="189"/>
      <c r="F19" s="190"/>
      <c r="G19" s="189"/>
      <c r="H19" s="243" t="str">
        <f t="shared" si="0"/>
        <v/>
      </c>
      <c r="I19" s="166"/>
    </row>
    <row r="20" spans="1:15" customFormat="1" ht="13" customHeight="1" x14ac:dyDescent="0.25">
      <c r="A20" s="164"/>
      <c r="B20" s="165"/>
      <c r="C20" s="193" t="s">
        <v>190</v>
      </c>
      <c r="D20" s="188"/>
      <c r="E20" s="189"/>
      <c r="F20" s="190"/>
      <c r="G20" s="189"/>
      <c r="H20" s="243" t="str">
        <f t="shared" si="0"/>
        <v/>
      </c>
      <c r="I20" s="166"/>
    </row>
    <row r="21" spans="1:15" customFormat="1" ht="13" customHeight="1" x14ac:dyDescent="0.25">
      <c r="A21" s="164"/>
      <c r="B21" s="165"/>
      <c r="C21" s="187" t="s">
        <v>191</v>
      </c>
      <c r="D21" s="188"/>
      <c r="E21" s="189"/>
      <c r="F21" s="190"/>
      <c r="G21" s="189"/>
      <c r="H21" s="243" t="str">
        <f t="shared" si="0"/>
        <v/>
      </c>
      <c r="I21" s="166"/>
      <c r="J21" s="147"/>
      <c r="K21" s="77" t="s">
        <v>35</v>
      </c>
    </row>
    <row r="22" spans="1:15" customFormat="1" ht="13" customHeight="1" x14ac:dyDescent="0.25">
      <c r="A22" s="164"/>
      <c r="B22" s="165"/>
      <c r="C22" s="193" t="s">
        <v>192</v>
      </c>
      <c r="D22" s="188"/>
      <c r="E22" s="189"/>
      <c r="F22" s="190"/>
      <c r="G22" s="189"/>
      <c r="H22" s="243" t="str">
        <f t="shared" si="0"/>
        <v/>
      </c>
      <c r="I22" s="166"/>
      <c r="K22" s="77" t="s">
        <v>35</v>
      </c>
    </row>
    <row r="23" spans="1:15" customFormat="1" ht="13" customHeight="1" x14ac:dyDescent="0.25">
      <c r="A23" s="164"/>
      <c r="B23" s="165"/>
      <c r="C23" s="187" t="s">
        <v>193</v>
      </c>
      <c r="D23" s="188"/>
      <c r="E23" s="189"/>
      <c r="F23" s="190"/>
      <c r="G23" s="189"/>
      <c r="H23" s="243" t="str">
        <f t="shared" si="0"/>
        <v/>
      </c>
      <c r="I23" s="166"/>
      <c r="K23" s="77" t="s">
        <v>35</v>
      </c>
    </row>
    <row r="24" spans="1:15" customFormat="1" ht="13" customHeight="1" x14ac:dyDescent="0.4">
      <c r="A24" s="164"/>
      <c r="B24" s="165"/>
      <c r="C24" s="193" t="s">
        <v>194</v>
      </c>
      <c r="D24" s="188"/>
      <c r="E24" s="189"/>
      <c r="F24" s="190"/>
      <c r="G24" s="189"/>
      <c r="H24" s="243" t="str">
        <f t="shared" si="0"/>
        <v/>
      </c>
      <c r="I24" s="166"/>
      <c r="O24" s="180"/>
    </row>
    <row r="25" spans="1:15" customFormat="1" ht="13" customHeight="1" x14ac:dyDescent="0.25">
      <c r="A25" s="164"/>
      <c r="B25" s="165"/>
      <c r="C25" s="187" t="s">
        <v>195</v>
      </c>
      <c r="D25" s="188"/>
      <c r="E25" s="189"/>
      <c r="F25" s="190"/>
      <c r="G25" s="189"/>
      <c r="H25" s="243" t="str">
        <f t="shared" si="0"/>
        <v/>
      </c>
      <c r="I25" s="166"/>
    </row>
    <row r="26" spans="1:15" customFormat="1" ht="13" customHeight="1" x14ac:dyDescent="0.25">
      <c r="A26" s="164"/>
      <c r="B26" s="165"/>
      <c r="C26" s="193" t="s">
        <v>196</v>
      </c>
      <c r="D26" s="188"/>
      <c r="E26" s="189"/>
      <c r="F26" s="190"/>
      <c r="G26" s="189"/>
      <c r="H26" s="243" t="str">
        <f t="shared" si="0"/>
        <v/>
      </c>
      <c r="I26" s="166"/>
    </row>
    <row r="27" spans="1:15" customFormat="1" ht="13" customHeight="1" x14ac:dyDescent="0.25">
      <c r="A27" s="164"/>
      <c r="B27" s="165"/>
      <c r="C27" s="244" t="str">
        <f>'2. Direct Care Staff'!C39</f>
        <v>Other (please describe)</v>
      </c>
      <c r="D27" s="188"/>
      <c r="E27" s="189"/>
      <c r="F27" s="190"/>
      <c r="G27" s="189"/>
      <c r="H27" s="243" t="str">
        <f t="shared" si="0"/>
        <v/>
      </c>
      <c r="I27" s="166"/>
    </row>
    <row r="28" spans="1:15" customFormat="1" ht="13" customHeight="1" x14ac:dyDescent="0.25">
      <c r="A28" s="164"/>
      <c r="B28" s="165"/>
      <c r="C28" s="245" t="str">
        <f>'2. Direct Care Staff'!C40</f>
        <v>Other (please describe)</v>
      </c>
      <c r="D28" s="188"/>
      <c r="E28" s="189"/>
      <c r="F28" s="190"/>
      <c r="G28" s="189"/>
      <c r="H28" s="243" t="str">
        <f t="shared" si="0"/>
        <v/>
      </c>
      <c r="I28" s="166"/>
      <c r="L28" s="6"/>
      <c r="N28" s="6"/>
    </row>
    <row r="29" spans="1:15" customFormat="1" ht="13" customHeight="1" x14ac:dyDescent="0.25">
      <c r="A29" s="164"/>
      <c r="B29" s="165"/>
      <c r="C29" s="246" t="str">
        <f>'2. Direct Care Staff'!C41</f>
        <v>Other (please describe)</v>
      </c>
      <c r="D29" s="247"/>
      <c r="E29" s="248"/>
      <c r="F29" s="249"/>
      <c r="G29" s="248"/>
      <c r="H29" s="250" t="str">
        <f t="shared" si="0"/>
        <v/>
      </c>
      <c r="I29" s="166"/>
      <c r="L29" s="6"/>
      <c r="N29" s="6"/>
    </row>
    <row r="30" spans="1:15" customFormat="1" ht="13" customHeight="1" x14ac:dyDescent="0.25">
      <c r="A30" s="164"/>
      <c r="B30" s="165"/>
      <c r="C30" s="251" t="str">
        <f>'2. Direct Care Staff'!C42</f>
        <v>Other (please describe)</v>
      </c>
      <c r="D30" s="247"/>
      <c r="E30" s="248"/>
      <c r="F30" s="249"/>
      <c r="G30" s="248"/>
      <c r="H30" s="250" t="str">
        <f t="shared" si="0"/>
        <v/>
      </c>
      <c r="I30" s="166"/>
      <c r="L30" s="6"/>
      <c r="N30" s="6"/>
    </row>
    <row r="31" spans="1:15" customFormat="1" ht="13" customHeight="1" thickBot="1" x14ac:dyDescent="0.3">
      <c r="A31" s="195"/>
      <c r="B31" s="137"/>
      <c r="C31" s="252" t="str">
        <f>'2. Direct Care Staff'!C43</f>
        <v>Other (please describe)</v>
      </c>
      <c r="D31" s="197"/>
      <c r="E31" s="198"/>
      <c r="F31" s="199"/>
      <c r="G31" s="198"/>
      <c r="H31" s="253" t="str">
        <f t="shared" si="0"/>
        <v/>
      </c>
      <c r="I31" s="140"/>
    </row>
    <row r="32" spans="1:15" customFormat="1" ht="13" customHeight="1" x14ac:dyDescent="0.25">
      <c r="A32" s="195"/>
      <c r="I32" s="140"/>
    </row>
    <row r="33" spans="1:13" customFormat="1" ht="13" customHeight="1" x14ac:dyDescent="0.25">
      <c r="A33" s="195"/>
      <c r="B33" s="202"/>
      <c r="C33" s="710" t="s">
        <v>198</v>
      </c>
      <c r="D33" s="710"/>
      <c r="E33" s="710"/>
      <c r="F33" s="710"/>
      <c r="G33" s="710"/>
      <c r="H33" s="710"/>
      <c r="I33" s="84"/>
      <c r="J33" s="203"/>
      <c r="K33" s="204"/>
    </row>
    <row r="34" spans="1:13" customFormat="1" ht="41.5" customHeight="1" x14ac:dyDescent="0.25">
      <c r="A34" s="195"/>
      <c r="B34" s="137"/>
      <c r="C34" s="711"/>
      <c r="D34" s="711"/>
      <c r="E34" s="711"/>
      <c r="F34" s="711"/>
      <c r="G34" s="711"/>
      <c r="H34" s="711"/>
      <c r="I34" s="84"/>
      <c r="J34" s="203"/>
      <c r="K34" s="204"/>
    </row>
    <row r="35" spans="1:13" customFormat="1" ht="13" customHeight="1" x14ac:dyDescent="0.25">
      <c r="A35" s="195"/>
      <c r="B35" s="137"/>
      <c r="C35" s="712"/>
      <c r="D35" s="712"/>
      <c r="E35" s="712"/>
      <c r="F35" s="712"/>
      <c r="G35" s="712"/>
      <c r="H35" s="712"/>
      <c r="I35" s="84"/>
      <c r="J35" s="203"/>
      <c r="K35" s="204"/>
    </row>
    <row r="36" spans="1:13" customFormat="1" ht="13" customHeight="1" x14ac:dyDescent="0.25">
      <c r="A36" s="195"/>
      <c r="B36" s="137"/>
      <c r="C36" s="712"/>
      <c r="D36" s="712"/>
      <c r="E36" s="712"/>
      <c r="F36" s="712"/>
      <c r="G36" s="712"/>
      <c r="H36" s="712"/>
      <c r="I36" s="84"/>
      <c r="J36" s="203"/>
      <c r="K36" s="204"/>
    </row>
    <row r="37" spans="1:13" customFormat="1" ht="13" customHeight="1" x14ac:dyDescent="0.25">
      <c r="A37" s="195"/>
      <c r="B37" s="137"/>
      <c r="C37" s="712"/>
      <c r="D37" s="712"/>
      <c r="E37" s="712"/>
      <c r="F37" s="712"/>
      <c r="G37" s="712"/>
      <c r="H37" s="712"/>
      <c r="I37" s="84"/>
      <c r="J37" s="203"/>
      <c r="K37" s="204"/>
    </row>
    <row r="38" spans="1:13" customFormat="1" ht="13" customHeight="1" x14ac:dyDescent="0.25">
      <c r="A38" s="195"/>
      <c r="B38" s="137"/>
      <c r="C38" s="712"/>
      <c r="D38" s="712"/>
      <c r="E38" s="712"/>
      <c r="F38" s="712"/>
      <c r="G38" s="712"/>
      <c r="H38" s="712"/>
      <c r="I38" s="84"/>
      <c r="J38" s="203"/>
      <c r="K38" s="204"/>
    </row>
    <row r="39" spans="1:13" customFormat="1" ht="13" customHeight="1" x14ac:dyDescent="0.25">
      <c r="A39" s="195"/>
      <c r="I39" s="140"/>
    </row>
    <row r="40" spans="1:13" customFormat="1" ht="13" customHeight="1" x14ac:dyDescent="0.25">
      <c r="A40" s="195"/>
      <c r="I40" s="140"/>
    </row>
    <row r="41" spans="1:13" customFormat="1" ht="13" customHeight="1" thickBot="1" x14ac:dyDescent="0.3">
      <c r="A41" s="221"/>
      <c r="B41" s="222"/>
      <c r="C41" s="223"/>
      <c r="D41" s="224"/>
      <c r="E41" s="225"/>
      <c r="F41" s="224"/>
      <c r="G41" s="225"/>
      <c r="H41" s="226"/>
      <c r="I41" s="228"/>
      <c r="M41" s="6"/>
    </row>
    <row r="42" spans="1:13" customFormat="1" ht="23.5" customHeight="1" x14ac:dyDescent="0.25">
      <c r="A42" s="137"/>
      <c r="B42" s="137"/>
      <c r="C42" s="137"/>
      <c r="D42" s="229"/>
      <c r="E42" s="229"/>
      <c r="F42" s="137"/>
      <c r="G42" s="137"/>
      <c r="H42" s="137"/>
      <c r="I42" s="37" t="str">
        <f>TEXT('User Select'!B41,"mmmm d, yyyy")</f>
        <v>December 31, 2024</v>
      </c>
    </row>
    <row r="43" spans="1:13" customFormat="1" ht="13" customHeight="1" x14ac:dyDescent="0.35">
      <c r="A43" s="230"/>
      <c r="B43" s="137"/>
      <c r="C43" s="137"/>
      <c r="D43" s="138"/>
      <c r="E43" s="138"/>
      <c r="F43" s="137"/>
      <c r="G43" s="137"/>
      <c r="H43" s="137"/>
      <c r="I43" s="137"/>
    </row>
    <row r="44" spans="1:13" customFormat="1" ht="13" customHeight="1" x14ac:dyDescent="0.25">
      <c r="A44" s="231"/>
      <c r="B44" s="137"/>
      <c r="C44" s="137"/>
      <c r="D44" s="138"/>
      <c r="E44" s="138"/>
      <c r="F44" s="137"/>
      <c r="G44" s="137"/>
      <c r="H44" s="137"/>
      <c r="I44" s="137"/>
    </row>
    <row r="45" spans="1:13" customFormat="1" ht="13" customHeight="1" x14ac:dyDescent="0.25">
      <c r="A45" s="231"/>
      <c r="B45" s="137"/>
      <c r="C45" s="137"/>
      <c r="D45" s="138"/>
      <c r="E45" s="138"/>
      <c r="F45" s="137"/>
      <c r="G45" s="137"/>
      <c r="H45" s="137"/>
      <c r="I45" s="137"/>
    </row>
    <row r="46" spans="1:13" customFormat="1" ht="13" customHeight="1" x14ac:dyDescent="0.25">
      <c r="A46" s="231"/>
      <c r="B46" s="137"/>
      <c r="C46" s="137"/>
      <c r="D46" s="138"/>
      <c r="E46" s="138"/>
      <c r="F46" s="137"/>
      <c r="G46" s="137"/>
      <c r="H46" s="137"/>
      <c r="I46" s="137"/>
    </row>
    <row r="47" spans="1:13" customFormat="1" ht="13" hidden="1" customHeight="1" x14ac:dyDescent="0.35">
      <c r="A47" s="230" t="s">
        <v>32</v>
      </c>
      <c r="B47" s="137"/>
      <c r="C47" s="137"/>
      <c r="D47" s="138"/>
      <c r="E47" s="138"/>
      <c r="F47" s="137"/>
      <c r="G47" s="137"/>
      <c r="H47" s="137"/>
      <c r="I47" s="137"/>
    </row>
    <row r="48" spans="1:13" customFormat="1" ht="13" hidden="1" customHeight="1" x14ac:dyDescent="0.25">
      <c r="A48" s="231"/>
      <c r="B48" s="137"/>
      <c r="C48" s="137"/>
      <c r="D48" s="138"/>
      <c r="E48" s="138"/>
      <c r="F48" s="137"/>
      <c r="G48" s="137"/>
      <c r="H48" s="137"/>
      <c r="I48" s="137"/>
    </row>
    <row r="49" spans="1:10" customFormat="1" ht="13" hidden="1" customHeight="1" x14ac:dyDescent="0.25">
      <c r="A49" s="231"/>
      <c r="B49" s="137"/>
      <c r="C49" s="137"/>
      <c r="D49" s="138"/>
      <c r="E49" s="138"/>
      <c r="F49" s="137"/>
      <c r="G49" s="137"/>
      <c r="H49" s="137"/>
      <c r="I49" s="137"/>
    </row>
    <row r="50" spans="1:10" customFormat="1" ht="13" hidden="1" customHeight="1" x14ac:dyDescent="0.25">
      <c r="A50" s="231"/>
      <c r="B50" s="137"/>
      <c r="C50" s="137"/>
      <c r="D50" s="138"/>
      <c r="E50" s="138"/>
      <c r="F50" s="137"/>
      <c r="G50" s="137"/>
      <c r="H50" s="137"/>
      <c r="I50" s="137"/>
    </row>
    <row r="51" spans="1:10" customFormat="1" ht="13" hidden="1" customHeight="1" x14ac:dyDescent="0.25">
      <c r="A51" s="231"/>
      <c r="B51" s="137"/>
      <c r="C51" s="137"/>
      <c r="D51" s="138"/>
      <c r="E51" s="138"/>
      <c r="F51" s="137"/>
      <c r="G51" s="137"/>
      <c r="H51" s="137"/>
      <c r="I51" s="137"/>
    </row>
    <row r="52" spans="1:10" customFormat="1" ht="13" hidden="1" customHeight="1" x14ac:dyDescent="0.25">
      <c r="A52" s="231"/>
      <c r="B52" s="137"/>
      <c r="C52" s="137"/>
      <c r="D52" s="138"/>
      <c r="E52" s="138"/>
      <c r="F52" s="137"/>
      <c r="G52" s="137"/>
      <c r="H52" s="137"/>
      <c r="I52" s="137"/>
    </row>
    <row r="55" spans="1:10" ht="24" hidden="1" customHeight="1" x14ac:dyDescent="0.25">
      <c r="J55"/>
    </row>
  </sheetData>
  <sheetProtection algorithmName="SHA-512" hashValue="hY2u0+CQfLkbTEHfxfgGA3IQ4csJSg3XTTZR3g4dzmf226iBKZ6hm/8AigcoPe+EwL8WbfzcvH8UMn9t/uTlBQ==" saltValue="q0vlfGhKbjOVl672nV8nYg==" spinCount="100000" sheet="1" objects="1" scenarios="1" formatRows="0"/>
  <mergeCells count="3">
    <mergeCell ref="A5:H5"/>
    <mergeCell ref="C33:H34"/>
    <mergeCell ref="C35:H38"/>
  </mergeCells>
  <dataValidations count="7">
    <dataValidation allowBlank="1" showInputMessage="1" showErrorMessage="1" prompt="Report the average hourly rate for all supervisory contracted employees, as of 10/1/2024." sqref="G12:G31" xr:uid="{FD68BD0A-FCE6-485D-8FDD-FEFA386F669B}"/>
    <dataValidation allowBlank="1" showInputMessage="1" showErrorMessage="1" prompt="Report the total number of filled FTEs for all supervisory contracted employees, as of 10/1/2024." sqref="F12:F31" xr:uid="{E8FF62D9-CF91-46CC-8B04-4346BDDD0850}"/>
    <dataValidation allowBlank="1" showInputMessage="1" showErrorMessage="1" prompt="Report the average hourly wage for all supervisory non-contracted employees, as of 10/1/2024." sqref="E12:E31" xr:uid="{532D2DD6-1957-4E88-A60F-221E950C9A24}"/>
    <dataValidation allowBlank="1" showInputMessage="1" showErrorMessage="1" prompt="Report the total number of filled FTEs for all supervisory non-contracted employees, as of 10/1/2024." sqref="D12:D31" xr:uid="{F036FC83-DC3F-4DF1-A6B6-F88A0904C054}"/>
    <dataValidation type="whole" operator="greaterThan" allowBlank="1" showInputMessage="1" showErrorMessage="1" error="Please enter a whole number." sqref="J33:J38" xr:uid="{8B447137-ABF3-4B5C-ACF3-BB33339345CF}">
      <formula1>-1</formula1>
    </dataValidation>
    <dataValidation type="decimal" operator="greaterThan" allowBlank="1" showInputMessage="1" showErrorMessage="1" sqref="D41:G41 K33:K38" xr:uid="{B90AD6A7-E34D-4A5C-8593-D0BC91599972}">
      <formula1>-0.1</formula1>
    </dataValidation>
    <dataValidation allowBlank="1" showInputMessage="1" showErrorMessage="1" prompt="Automatically calculates the total number of filled FTEs, as of 10/1/2024." sqref="H12:H31" xr:uid="{CC185241-0027-46CB-A520-28F951C3D8DC}"/>
  </dataValidations>
  <printOptions horizontalCentered="1"/>
  <pageMargins left="0.25" right="0.25" top="0.6" bottom="0.6" header="0.25" footer="0.25"/>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5601-115A-44E5-B62A-0D0D64453CAA}">
  <sheetPr codeName="Sheet7">
    <pageSetUpPr fitToPage="1"/>
  </sheetPr>
  <dimension ref="A1:Q37"/>
  <sheetViews>
    <sheetView showGridLines="0" zoomScale="85" zoomScaleNormal="85" zoomScaleSheetLayoutView="85" workbookViewId="0"/>
  </sheetViews>
  <sheetFormatPr defaultColWidth="0" defaultRowHeight="12.5" zeroHeight="1" x14ac:dyDescent="0.25"/>
  <cols>
    <col min="1" max="1" width="8.7265625" customWidth="1"/>
    <col min="2" max="2" width="29.54296875" customWidth="1"/>
    <col min="3" max="3" width="13.453125" customWidth="1"/>
    <col min="4" max="4" width="31.1796875" customWidth="1"/>
    <col min="5" max="6" width="11.81640625" customWidth="1"/>
    <col min="7" max="7" width="25.453125" customWidth="1"/>
    <col min="8" max="8" width="2" customWidth="1"/>
    <col min="9" max="9" width="12.453125" hidden="1" customWidth="1"/>
    <col min="10" max="10" width="8.7265625" hidden="1" customWidth="1"/>
    <col min="11" max="11" width="11.81640625" hidden="1" customWidth="1"/>
    <col min="12" max="12" width="10.453125" hidden="1" customWidth="1"/>
    <col min="13" max="17" width="0" hidden="1" customWidth="1"/>
    <col min="18" max="16384" width="8.7265625" hidden="1"/>
  </cols>
  <sheetData>
    <row r="1" spans="1:17" ht="15.5" x14ac:dyDescent="0.35">
      <c r="A1" s="254" t="str">
        <f>'User Select'!A1</f>
        <v>Washington State Health Care Authority</v>
      </c>
      <c r="B1" s="255"/>
      <c r="C1" s="255"/>
      <c r="D1" s="255"/>
      <c r="E1" s="255"/>
      <c r="F1" s="255"/>
      <c r="G1" s="255"/>
      <c r="H1" s="256"/>
      <c r="I1" s="124" t="s">
        <v>32</v>
      </c>
    </row>
    <row r="2" spans="1:17" ht="13" x14ac:dyDescent="0.3">
      <c r="A2" s="257" t="str">
        <f>'User Select'!A2</f>
        <v>Behavioral Health Provider Staffing and Expense Survey - 2024 Data Collection Tool</v>
      </c>
      <c r="B2" s="258"/>
      <c r="C2" s="258"/>
      <c r="D2" s="258"/>
      <c r="E2" s="258"/>
      <c r="F2" s="258"/>
      <c r="G2" s="258"/>
      <c r="H2" s="259"/>
    </row>
    <row r="3" spans="1:17" ht="13" x14ac:dyDescent="0.3">
      <c r="A3" s="257" t="s">
        <v>205</v>
      </c>
      <c r="B3" s="258"/>
      <c r="C3" s="258"/>
      <c r="D3" s="258"/>
      <c r="E3" s="258"/>
      <c r="F3" s="258"/>
      <c r="G3" s="258"/>
      <c r="H3" s="259"/>
    </row>
    <row r="4" spans="1:17" ht="16" customHeight="1" x14ac:dyDescent="0.25">
      <c r="A4" s="260"/>
      <c r="H4" s="84"/>
    </row>
    <row r="5" spans="1:17" ht="13" x14ac:dyDescent="0.3">
      <c r="A5" s="261" t="s">
        <v>89</v>
      </c>
      <c r="B5" s="262"/>
      <c r="C5" s="262"/>
      <c r="D5" s="262"/>
      <c r="E5" s="262"/>
      <c r="F5" s="262"/>
      <c r="G5" s="262"/>
      <c r="H5" s="263"/>
      <c r="L5" s="6" t="s">
        <v>206</v>
      </c>
    </row>
    <row r="6" spans="1:17" ht="63" customHeight="1" x14ac:dyDescent="0.25">
      <c r="A6" s="713" t="s">
        <v>207</v>
      </c>
      <c r="B6" s="714"/>
      <c r="C6" s="714"/>
      <c r="D6" s="714"/>
      <c r="E6" s="714"/>
      <c r="F6" s="714"/>
      <c r="G6" s="714"/>
      <c r="H6" s="264"/>
      <c r="L6" s="6" t="s">
        <v>81</v>
      </c>
      <c r="M6" s="6"/>
    </row>
    <row r="7" spans="1:17" ht="13" x14ac:dyDescent="0.25">
      <c r="A7" s="265" t="str">
        <f>"Reporting period for this section: "&amp;'User Select'!B36&amp;"."</f>
        <v>Reporting period for this section: 7/1/2023 - 6/30/2024.</v>
      </c>
      <c r="B7" s="262"/>
      <c r="C7" s="262"/>
      <c r="D7" s="262"/>
      <c r="E7" s="262"/>
      <c r="F7" s="262"/>
      <c r="G7" s="262"/>
      <c r="H7" s="263"/>
    </row>
    <row r="8" spans="1:17" ht="21.65" customHeight="1" thickBot="1" x14ac:dyDescent="0.3">
      <c r="A8" s="260"/>
      <c r="H8" s="84"/>
    </row>
    <row r="9" spans="1:17" ht="39" x14ac:dyDescent="0.3">
      <c r="A9" s="266"/>
      <c r="B9" s="267" t="s">
        <v>208</v>
      </c>
      <c r="C9" s="268" t="s">
        <v>209</v>
      </c>
      <c r="D9" s="268" t="s">
        <v>210</v>
      </c>
      <c r="E9" s="268" t="s">
        <v>211</v>
      </c>
      <c r="F9" s="268" t="s">
        <v>212</v>
      </c>
      <c r="G9" s="269" t="s">
        <v>213</v>
      </c>
      <c r="H9" s="84"/>
      <c r="I9" s="170" t="s">
        <v>83</v>
      </c>
    </row>
    <row r="10" spans="1:17" ht="13" x14ac:dyDescent="0.25">
      <c r="A10" s="270"/>
      <c r="B10" s="271"/>
      <c r="C10" s="272"/>
      <c r="D10" s="273"/>
      <c r="E10" s="274" t="s">
        <v>173</v>
      </c>
      <c r="F10" s="274" t="s">
        <v>174</v>
      </c>
      <c r="G10" s="275"/>
      <c r="H10" s="84"/>
      <c r="I10" s="6" t="s">
        <v>214</v>
      </c>
      <c r="J10" s="77" t="s">
        <v>35</v>
      </c>
    </row>
    <row r="11" spans="1:17" ht="13" x14ac:dyDescent="0.3">
      <c r="A11" s="270"/>
      <c r="B11" s="276" t="s">
        <v>215</v>
      </c>
      <c r="C11" s="277" t="s">
        <v>216</v>
      </c>
      <c r="D11" s="278" t="s">
        <v>217</v>
      </c>
      <c r="E11" s="279">
        <v>2080</v>
      </c>
      <c r="F11" s="279">
        <v>1100</v>
      </c>
      <c r="G11" s="280"/>
      <c r="H11" s="84"/>
      <c r="K11" s="281" t="s">
        <v>218</v>
      </c>
      <c r="L11" s="282" t="s">
        <v>219</v>
      </c>
      <c r="M11" s="6" t="s">
        <v>86</v>
      </c>
      <c r="N11" s="6" t="s">
        <v>216</v>
      </c>
      <c r="O11" s="6" t="s">
        <v>220</v>
      </c>
      <c r="P11" s="6" t="s">
        <v>221</v>
      </c>
      <c r="Q11" s="6" t="s">
        <v>222</v>
      </c>
    </row>
    <row r="12" spans="1:17" x14ac:dyDescent="0.25">
      <c r="A12" s="283" t="s">
        <v>43</v>
      </c>
      <c r="B12" s="284" t="s">
        <v>206</v>
      </c>
      <c r="C12" s="285" t="s">
        <v>86</v>
      </c>
      <c r="D12" s="284" t="s">
        <v>206</v>
      </c>
      <c r="E12" s="286"/>
      <c r="F12" s="286"/>
      <c r="G12" s="287" t="s">
        <v>81</v>
      </c>
      <c r="H12" s="84"/>
    </row>
    <row r="13" spans="1:17" x14ac:dyDescent="0.25">
      <c r="A13" s="283" t="s">
        <v>223</v>
      </c>
      <c r="B13" s="284" t="s">
        <v>206</v>
      </c>
      <c r="C13" s="285" t="s">
        <v>86</v>
      </c>
      <c r="D13" s="284" t="s">
        <v>206</v>
      </c>
      <c r="E13" s="286"/>
      <c r="F13" s="286"/>
      <c r="G13" s="287" t="s">
        <v>81</v>
      </c>
      <c r="H13" s="84"/>
    </row>
    <row r="14" spans="1:17" x14ac:dyDescent="0.25">
      <c r="A14" s="283" t="s">
        <v>130</v>
      </c>
      <c r="B14" s="284" t="s">
        <v>206</v>
      </c>
      <c r="C14" s="285" t="s">
        <v>86</v>
      </c>
      <c r="D14" s="284" t="s">
        <v>206</v>
      </c>
      <c r="E14" s="286"/>
      <c r="F14" s="286"/>
      <c r="G14" s="287" t="s">
        <v>81</v>
      </c>
      <c r="H14" s="84"/>
    </row>
    <row r="15" spans="1:17" x14ac:dyDescent="0.25">
      <c r="A15" s="283" t="s">
        <v>54</v>
      </c>
      <c r="B15" s="284" t="s">
        <v>206</v>
      </c>
      <c r="C15" s="285" t="s">
        <v>86</v>
      </c>
      <c r="D15" s="284" t="s">
        <v>206</v>
      </c>
      <c r="E15" s="286"/>
      <c r="F15" s="286"/>
      <c r="G15" s="287" t="s">
        <v>81</v>
      </c>
      <c r="H15" s="84"/>
    </row>
    <row r="16" spans="1:17" x14ac:dyDescent="0.25">
      <c r="A16" s="283" t="s">
        <v>57</v>
      </c>
      <c r="B16" s="284" t="s">
        <v>206</v>
      </c>
      <c r="C16" s="285" t="s">
        <v>86</v>
      </c>
      <c r="D16" s="284" t="s">
        <v>206</v>
      </c>
      <c r="E16" s="286"/>
      <c r="F16" s="286"/>
      <c r="G16" s="287" t="s">
        <v>81</v>
      </c>
      <c r="H16" s="84"/>
    </row>
    <row r="17" spans="1:12" x14ac:dyDescent="0.25">
      <c r="A17" s="283" t="s">
        <v>60</v>
      </c>
      <c r="B17" s="284" t="s">
        <v>206</v>
      </c>
      <c r="C17" s="285" t="s">
        <v>86</v>
      </c>
      <c r="D17" s="284" t="s">
        <v>206</v>
      </c>
      <c r="E17" s="286"/>
      <c r="F17" s="286"/>
      <c r="G17" s="287" t="s">
        <v>81</v>
      </c>
      <c r="H17" s="84"/>
    </row>
    <row r="18" spans="1:12" x14ac:dyDescent="0.25">
      <c r="A18" s="283" t="s">
        <v>63</v>
      </c>
      <c r="B18" s="284" t="s">
        <v>206</v>
      </c>
      <c r="C18" s="285" t="s">
        <v>86</v>
      </c>
      <c r="D18" s="284" t="s">
        <v>206</v>
      </c>
      <c r="E18" s="286"/>
      <c r="F18" s="286"/>
      <c r="G18" s="287" t="s">
        <v>81</v>
      </c>
      <c r="H18" s="84"/>
      <c r="K18" s="6"/>
      <c r="L18" s="6"/>
    </row>
    <row r="19" spans="1:12" x14ac:dyDescent="0.25">
      <c r="A19" s="283" t="s">
        <v>69</v>
      </c>
      <c r="B19" s="284" t="s">
        <v>206</v>
      </c>
      <c r="C19" s="285" t="s">
        <v>86</v>
      </c>
      <c r="D19" s="284" t="s">
        <v>206</v>
      </c>
      <c r="E19" s="286"/>
      <c r="F19" s="286"/>
      <c r="G19" s="287" t="s">
        <v>81</v>
      </c>
      <c r="H19" s="84"/>
    </row>
    <row r="20" spans="1:12" x14ac:dyDescent="0.25">
      <c r="A20" s="283" t="s">
        <v>75</v>
      </c>
      <c r="B20" s="284" t="s">
        <v>206</v>
      </c>
      <c r="C20" s="285" t="s">
        <v>86</v>
      </c>
      <c r="D20" s="284" t="s">
        <v>206</v>
      </c>
      <c r="E20" s="286"/>
      <c r="F20" s="286"/>
      <c r="G20" s="287" t="s">
        <v>81</v>
      </c>
      <c r="H20" s="84"/>
    </row>
    <row r="21" spans="1:12" x14ac:dyDescent="0.25">
      <c r="A21" s="283" t="s">
        <v>78</v>
      </c>
      <c r="B21" s="284" t="s">
        <v>206</v>
      </c>
      <c r="C21" s="285" t="s">
        <v>86</v>
      </c>
      <c r="D21" s="284" t="s">
        <v>206</v>
      </c>
      <c r="E21" s="286"/>
      <c r="F21" s="286"/>
      <c r="G21" s="287" t="s">
        <v>81</v>
      </c>
      <c r="H21" s="84"/>
    </row>
    <row r="22" spans="1:12" ht="13" x14ac:dyDescent="0.3">
      <c r="A22" s="283" t="s">
        <v>224</v>
      </c>
      <c r="B22" s="284" t="s">
        <v>206</v>
      </c>
      <c r="C22" s="285" t="s">
        <v>86</v>
      </c>
      <c r="D22" s="284" t="s">
        <v>206</v>
      </c>
      <c r="E22" s="286"/>
      <c r="F22" s="286"/>
      <c r="G22" s="287" t="s">
        <v>81</v>
      </c>
      <c r="H22" s="84"/>
      <c r="I22" s="288"/>
    </row>
    <row r="23" spans="1:12" x14ac:dyDescent="0.25">
      <c r="A23" s="283" t="s">
        <v>225</v>
      </c>
      <c r="B23" s="284" t="s">
        <v>206</v>
      </c>
      <c r="C23" s="285" t="s">
        <v>86</v>
      </c>
      <c r="D23" s="284" t="s">
        <v>206</v>
      </c>
      <c r="E23" s="286"/>
      <c r="F23" s="286"/>
      <c r="G23" s="287" t="s">
        <v>81</v>
      </c>
      <c r="H23" s="84"/>
      <c r="I23" s="6"/>
    </row>
    <row r="24" spans="1:12" x14ac:dyDescent="0.25">
      <c r="A24" s="283" t="s">
        <v>226</v>
      </c>
      <c r="B24" s="284" t="s">
        <v>206</v>
      </c>
      <c r="C24" s="285" t="s">
        <v>86</v>
      </c>
      <c r="D24" s="284" t="s">
        <v>206</v>
      </c>
      <c r="E24" s="286"/>
      <c r="F24" s="286"/>
      <c r="G24" s="287" t="s">
        <v>81</v>
      </c>
      <c r="H24" s="84"/>
    </row>
    <row r="25" spans="1:12" x14ac:dyDescent="0.25">
      <c r="A25" s="283" t="s">
        <v>227</v>
      </c>
      <c r="B25" s="284" t="s">
        <v>206</v>
      </c>
      <c r="C25" s="285" t="s">
        <v>86</v>
      </c>
      <c r="D25" s="284" t="s">
        <v>206</v>
      </c>
      <c r="E25" s="286"/>
      <c r="F25" s="286"/>
      <c r="G25" s="287" t="s">
        <v>81</v>
      </c>
      <c r="H25" s="84"/>
    </row>
    <row r="26" spans="1:12" x14ac:dyDescent="0.25">
      <c r="A26" s="283" t="s">
        <v>228</v>
      </c>
      <c r="B26" s="284" t="s">
        <v>206</v>
      </c>
      <c r="C26" s="285" t="s">
        <v>86</v>
      </c>
      <c r="D26" s="284" t="s">
        <v>206</v>
      </c>
      <c r="E26" s="286"/>
      <c r="F26" s="286"/>
      <c r="G26" s="287" t="s">
        <v>81</v>
      </c>
      <c r="H26" s="84"/>
    </row>
    <row r="27" spans="1:12" x14ac:dyDescent="0.25">
      <c r="A27" s="283" t="s">
        <v>229</v>
      </c>
      <c r="B27" s="284" t="s">
        <v>206</v>
      </c>
      <c r="C27" s="285" t="s">
        <v>86</v>
      </c>
      <c r="D27" s="284" t="s">
        <v>206</v>
      </c>
      <c r="E27" s="286"/>
      <c r="F27" s="286"/>
      <c r="G27" s="287" t="s">
        <v>81</v>
      </c>
      <c r="H27" s="84"/>
    </row>
    <row r="28" spans="1:12" x14ac:dyDescent="0.25">
      <c r="A28" s="283" t="s">
        <v>230</v>
      </c>
      <c r="B28" s="284" t="s">
        <v>206</v>
      </c>
      <c r="C28" s="285" t="s">
        <v>86</v>
      </c>
      <c r="D28" s="284" t="s">
        <v>206</v>
      </c>
      <c r="E28" s="286"/>
      <c r="F28" s="286"/>
      <c r="G28" s="287" t="s">
        <v>81</v>
      </c>
      <c r="H28" s="84"/>
    </row>
    <row r="29" spans="1:12" x14ac:dyDescent="0.25">
      <c r="A29" s="283" t="s">
        <v>231</v>
      </c>
      <c r="B29" s="284" t="s">
        <v>206</v>
      </c>
      <c r="C29" s="285" t="s">
        <v>86</v>
      </c>
      <c r="D29" s="284" t="s">
        <v>206</v>
      </c>
      <c r="E29" s="286"/>
      <c r="F29" s="286"/>
      <c r="G29" s="287" t="s">
        <v>81</v>
      </c>
      <c r="H29" s="84"/>
    </row>
    <row r="30" spans="1:12" x14ac:dyDescent="0.25">
      <c r="A30" s="283" t="s">
        <v>232</v>
      </c>
      <c r="B30" s="284" t="s">
        <v>206</v>
      </c>
      <c r="C30" s="285" t="s">
        <v>86</v>
      </c>
      <c r="D30" s="284" t="s">
        <v>206</v>
      </c>
      <c r="E30" s="286"/>
      <c r="F30" s="286"/>
      <c r="G30" s="287" t="s">
        <v>81</v>
      </c>
      <c r="H30" s="84"/>
    </row>
    <row r="31" spans="1:12" ht="13" thickBot="1" x14ac:dyDescent="0.3">
      <c r="A31" s="289" t="s">
        <v>233</v>
      </c>
      <c r="B31" s="290" t="s">
        <v>206</v>
      </c>
      <c r="C31" s="291" t="s">
        <v>86</v>
      </c>
      <c r="D31" s="290" t="s">
        <v>206</v>
      </c>
      <c r="E31" s="292"/>
      <c r="F31" s="292"/>
      <c r="G31" s="293" t="s">
        <v>81</v>
      </c>
      <c r="H31" s="84"/>
    </row>
    <row r="32" spans="1:12" x14ac:dyDescent="0.25">
      <c r="A32" s="260"/>
      <c r="H32" s="84"/>
    </row>
    <row r="33" spans="1:8" ht="13" thickBot="1" x14ac:dyDescent="0.3">
      <c r="A33" s="294"/>
      <c r="B33" s="295"/>
      <c r="C33" s="295"/>
      <c r="D33" s="295"/>
      <c r="E33" s="295"/>
      <c r="F33" s="295"/>
      <c r="G33" s="295"/>
      <c r="H33" s="296"/>
    </row>
    <row r="34" spans="1:8" ht="13" x14ac:dyDescent="0.25">
      <c r="H34" s="37" t="str">
        <f>TEXT('User Select'!B41,"mmmm d, yyyy")</f>
        <v>December 31, 2024</v>
      </c>
    </row>
    <row r="35" spans="1:8" ht="22.5" customHeight="1" x14ac:dyDescent="0.25"/>
    <row r="36" spans="1:8" x14ac:dyDescent="0.25"/>
    <row r="37" spans="1:8" ht="15.5" hidden="1" x14ac:dyDescent="0.35">
      <c r="A37" s="38" t="s">
        <v>32</v>
      </c>
    </row>
  </sheetData>
  <sheetProtection algorithmName="SHA-512" hashValue="E/Q6c4kE1EHe9GNRhj6LAXlj40zljyOmWLh5n+5j+nD+3ZXfpG+qlVtge9XxkgiE+yyJ5dB8CT9weEb5csumWw==" saltValue="Nmkw2V/Xf0SntMLH4DVA8w==" spinCount="100000" sheet="1" objects="1" scenarios="1" formatRows="0"/>
  <mergeCells count="1">
    <mergeCell ref="A6:G6"/>
  </mergeCells>
  <dataValidations count="7">
    <dataValidation type="decimal" allowBlank="1" showInputMessage="1" showErrorMessage="1" prompt="Report the total billable hours for all clinical/direct care staff not providing care at SUD or MH resedential care facilities. Exclude WISe/PACT/Crisis/New Journeys team members, and LEAD/HOST staff." sqref="F12:F31" xr:uid="{4B22D949-3E29-4037-B29D-ED8FC70B6FD9}">
      <formula1>0</formula1>
      <formula2>10000000000</formula2>
    </dataValidation>
    <dataValidation type="decimal" allowBlank="1" showInputMessage="1" showErrorMessage="1" prompt="Report the total hours for all clinical/direct care staff not providing care at SUD or MH resedential care facilities. Exclude WISe/PACT/Crisis/New Journeys team members, and LEAD/HOST staff." sqref="E12:E31" xr:uid="{5BA37829-38D1-42D4-B13B-4E1D6E80BFB8}">
      <formula1>0</formula1>
      <formula2>10000000000</formula2>
    </dataValidation>
    <dataValidation allowBlank="1" showInputMessage="1" showErrorMessage="1" prompt="Enter any details associated with the reported information, if applicable." sqref="G12:G31" xr:uid="{8F141C67-AD76-40F2-9958-BBDA87A9F4D4}"/>
    <dataValidation allowBlank="1" showInputMessage="1" showErrorMessage="1" prompt="Describe any unique population characteristics that may impact provider billable and non-billable time, e.g., homeless." sqref="D12:D31" xr:uid="{48BA7934-B215-4E37-BDC7-F0D00E57B57C}"/>
    <dataValidation type="list" allowBlank="1" showInputMessage="1" showErrorMessage="1" prompt="Choose from the drop-down list to select the location for the facility. Refer to the Location Reference tab for geographic designations. " sqref="C12:C31" xr:uid="{3E2709AE-6C68-475F-A36C-5B71CA71B33F}">
      <formula1>INDIRECT($L$11)</formula1>
    </dataValidation>
    <dataValidation allowBlank="1" showInputMessage="1" showErrorMessage="1" prompt="List the full name of each behavioral health clinic/facility associated with your organization (mental health and substance use disorder services)." sqref="B12:B31" xr:uid="{0B4465F2-3368-496D-8A1D-05490ACC8089}"/>
    <dataValidation type="list" allowBlank="1" showInputMessage="1" showErrorMessage="1" sqref="C11" xr:uid="{BE258B5F-1906-4D62-8AAE-BBE95F445E42}">
      <formula1>INDIRECT($L$11)</formula1>
    </dataValidation>
  </dataValidations>
  <printOptions horizontalCentered="1"/>
  <pageMargins left="0.25" right="0.25" top="0.6" bottom="0.6" header="0.25" footer="0.25"/>
  <pageSetup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3B01-9267-4784-9BDC-6630B6A377D9}">
  <sheetPr codeName="Sheet2">
    <pageSetUpPr fitToPage="1"/>
  </sheetPr>
  <dimension ref="A1:S63"/>
  <sheetViews>
    <sheetView showGridLines="0" zoomScale="85" zoomScaleNormal="85" workbookViewId="0"/>
  </sheetViews>
  <sheetFormatPr defaultColWidth="0" defaultRowHeight="12.5" zeroHeight="1" x14ac:dyDescent="0.25"/>
  <cols>
    <col min="1" max="1" width="3.1796875" style="68" customWidth="1"/>
    <col min="2" max="2" width="51.1796875" style="68" customWidth="1"/>
    <col min="3" max="6" width="20.453125" style="68" customWidth="1"/>
    <col min="7" max="7" width="2.453125" style="68" customWidth="1"/>
    <col min="8" max="8" width="8.7265625" hidden="1" customWidth="1"/>
    <col min="9" max="9" width="11.81640625" hidden="1" customWidth="1"/>
    <col min="10" max="10" width="43.54296875" hidden="1" customWidth="1"/>
    <col min="11" max="11" width="8.7265625" hidden="1" customWidth="1"/>
    <col min="12" max="12" width="13.54296875" hidden="1" customWidth="1"/>
    <col min="13" max="19" width="0" hidden="1" customWidth="1"/>
    <col min="20" max="16384" width="8.7265625" hidden="1"/>
  </cols>
  <sheetData>
    <row r="1" spans="1:19" ht="15.75" customHeight="1" x14ac:dyDescent="0.35">
      <c r="A1" s="120" t="str">
        <f>'User Select'!A1</f>
        <v>Washington State Health Care Authority</v>
      </c>
      <c r="B1" s="121"/>
      <c r="C1" s="122"/>
      <c r="D1" s="122"/>
      <c r="E1" s="122"/>
      <c r="F1" s="122"/>
      <c r="G1" s="123"/>
      <c r="H1" s="124" t="s">
        <v>32</v>
      </c>
      <c r="J1" s="126"/>
      <c r="K1" s="125"/>
    </row>
    <row r="2" spans="1:19" ht="15.75" customHeight="1" x14ac:dyDescent="0.35">
      <c r="A2" s="297" t="str">
        <f>'User Select'!A2</f>
        <v>Behavioral Health Provider Staffing and Expense Survey - 2024 Data Collection Tool</v>
      </c>
      <c r="B2" s="133"/>
      <c r="C2" s="134"/>
      <c r="D2" s="134"/>
      <c r="E2" s="134"/>
      <c r="F2" s="134"/>
      <c r="G2" s="135"/>
      <c r="H2" s="124"/>
      <c r="J2" s="132"/>
      <c r="K2" s="125"/>
    </row>
    <row r="3" spans="1:19" ht="15.75" customHeight="1" x14ac:dyDescent="0.35">
      <c r="A3" s="127" t="s">
        <v>58</v>
      </c>
      <c r="B3" s="133"/>
      <c r="C3" s="134"/>
      <c r="D3" s="134"/>
      <c r="E3" s="134"/>
      <c r="F3" s="134"/>
      <c r="G3" s="135"/>
      <c r="J3" s="132" t="s">
        <v>234</v>
      </c>
    </row>
    <row r="4" spans="1:19" ht="13" customHeight="1" x14ac:dyDescent="0.25">
      <c r="A4" s="67"/>
      <c r="G4" s="69"/>
      <c r="J4" s="132" t="s">
        <v>235</v>
      </c>
    </row>
    <row r="5" spans="1:19" ht="13" customHeight="1" x14ac:dyDescent="0.25">
      <c r="A5" s="142" t="s">
        <v>89</v>
      </c>
      <c r="B5" s="153"/>
      <c r="C5" s="154"/>
      <c r="D5" s="154"/>
      <c r="E5" s="154"/>
      <c r="F5" s="154"/>
      <c r="G5" s="158"/>
      <c r="J5" s="132" t="str">
        <f>"Reporting period for this section: "&amp;'User Select'!B36&amp;"."</f>
        <v>Reporting period for this section: 7/1/2023 - 6/30/2024.</v>
      </c>
    </row>
    <row r="6" spans="1:19" ht="31.5" customHeight="1" x14ac:dyDescent="0.25">
      <c r="A6" s="708" t="str">
        <f>J11</f>
        <v xml:space="preserve">Each applicable field contains instructions to assist the agency in completing this worksheet. Please read each field carefully and refer to the Instructions tab for additional guidance. </v>
      </c>
      <c r="B6" s="709"/>
      <c r="C6" s="709"/>
      <c r="D6" s="709"/>
      <c r="E6" s="709"/>
      <c r="F6" s="709"/>
      <c r="G6" s="298"/>
      <c r="J6" s="132" t="s">
        <v>236</v>
      </c>
    </row>
    <row r="7" spans="1:19" ht="17.25" customHeight="1" x14ac:dyDescent="0.25">
      <c r="A7" s="299" t="str">
        <f>J5</f>
        <v>Reporting period for this section: 7/1/2023 - 6/30/2024.</v>
      </c>
      <c r="B7" s="300"/>
      <c r="C7" s="300"/>
      <c r="D7" s="300"/>
      <c r="E7" s="300"/>
      <c r="F7" s="300"/>
      <c r="G7" s="301"/>
      <c r="J7" s="132" t="s">
        <v>237</v>
      </c>
    </row>
    <row r="8" spans="1:19" ht="17.149999999999999" customHeight="1" x14ac:dyDescent="0.25">
      <c r="A8" s="67"/>
      <c r="G8" s="69"/>
      <c r="J8" s="132" t="s">
        <v>238</v>
      </c>
    </row>
    <row r="9" spans="1:19" ht="13" customHeight="1" x14ac:dyDescent="0.25">
      <c r="A9" s="715" t="s">
        <v>239</v>
      </c>
      <c r="B9" s="716"/>
      <c r="C9" s="716"/>
      <c r="D9" s="302"/>
      <c r="E9" s="302"/>
      <c r="F9" s="303" t="s">
        <v>86</v>
      </c>
      <c r="G9" s="69"/>
      <c r="J9" s="132" t="s">
        <v>240</v>
      </c>
    </row>
    <row r="10" spans="1:19" ht="31" customHeight="1" x14ac:dyDescent="0.25">
      <c r="A10" s="67"/>
      <c r="G10" s="69"/>
      <c r="J10" s="132" t="s">
        <v>241</v>
      </c>
    </row>
    <row r="11" spans="1:19" ht="13" x14ac:dyDescent="0.25">
      <c r="A11" s="142" t="str">
        <f>IF($J$1="Hide","","Instructions:")</f>
        <v>Instructions:</v>
      </c>
      <c r="B11" s="304"/>
      <c r="C11" s="304"/>
      <c r="D11" s="304"/>
      <c r="E11" s="304"/>
      <c r="F11" s="304"/>
      <c r="G11" s="305"/>
      <c r="J11" s="132" t="s">
        <v>242</v>
      </c>
    </row>
    <row r="12" spans="1:19" ht="68.25" customHeight="1" x14ac:dyDescent="0.3">
      <c r="A12" s="708" t="str">
        <f>J10&amp;" "&amp;J11&amp;CHAR(10)&amp;CHAR(10)&amp;J3</f>
        <v xml:space="preserve">Please complete this section only if one or more of the columns apply to your organization. Each applicable field contains instructions to assist the agency in completing this worksheet. Please read each field carefully and refer to the Instructions tab for additional guidance. 
Note: The amounts entered below should have been excluded from the average hourly wage/rate reported on tabs 2 and 3. </v>
      </c>
      <c r="B12" s="709"/>
      <c r="C12" s="709"/>
      <c r="D12" s="709"/>
      <c r="E12" s="709"/>
      <c r="F12" s="709"/>
      <c r="G12" s="305"/>
      <c r="I12" s="281" t="s">
        <v>218</v>
      </c>
      <c r="J12" s="306" t="s">
        <v>243</v>
      </c>
      <c r="K12" s="6" t="s">
        <v>86</v>
      </c>
      <c r="L12" s="6" t="s">
        <v>244</v>
      </c>
      <c r="M12">
        <v>40</v>
      </c>
      <c r="N12">
        <v>39</v>
      </c>
      <c r="O12">
        <v>38</v>
      </c>
      <c r="P12">
        <v>37</v>
      </c>
      <c r="Q12">
        <v>36</v>
      </c>
      <c r="R12">
        <v>35</v>
      </c>
      <c r="S12" s="6" t="s">
        <v>245</v>
      </c>
    </row>
    <row r="13" spans="1:19" ht="13" x14ac:dyDescent="0.3">
      <c r="A13" s="307" t="str">
        <f>J5</f>
        <v>Reporting period for this section: 7/1/2023 - 6/30/2024.</v>
      </c>
      <c r="B13" s="308"/>
      <c r="C13" s="156"/>
      <c r="D13" s="156"/>
      <c r="E13" s="156"/>
      <c r="F13" s="156"/>
      <c r="G13" s="305"/>
    </row>
    <row r="14" spans="1:19" ht="21" customHeight="1" thickBot="1" x14ac:dyDescent="0.3">
      <c r="A14" s="67"/>
      <c r="G14" s="69"/>
    </row>
    <row r="15" spans="1:19" ht="14.5" customHeight="1" thickBot="1" x14ac:dyDescent="0.35">
      <c r="A15" s="67"/>
      <c r="C15" s="717" t="s">
        <v>246</v>
      </c>
      <c r="D15" s="718"/>
      <c r="E15" s="718"/>
      <c r="F15" s="719"/>
      <c r="G15" s="309"/>
    </row>
    <row r="16" spans="1:19" ht="59.25" customHeight="1" x14ac:dyDescent="0.3">
      <c r="A16" s="310"/>
      <c r="B16" s="311"/>
      <c r="C16" s="312" t="s">
        <v>247</v>
      </c>
      <c r="D16" s="312" t="s">
        <v>248</v>
      </c>
      <c r="E16" s="312" t="s">
        <v>249</v>
      </c>
      <c r="F16" s="313" t="s">
        <v>250</v>
      </c>
      <c r="G16" s="314"/>
    </row>
    <row r="17" spans="1:10" ht="24" customHeight="1" x14ac:dyDescent="0.4">
      <c r="A17" s="310"/>
      <c r="B17" s="315" t="s">
        <v>165</v>
      </c>
      <c r="C17" s="316" t="s">
        <v>173</v>
      </c>
      <c r="D17" s="316" t="s">
        <v>174</v>
      </c>
      <c r="E17" s="316" t="s">
        <v>175</v>
      </c>
      <c r="F17" s="317" t="s">
        <v>176</v>
      </c>
      <c r="G17" s="140"/>
      <c r="J17" s="180"/>
    </row>
    <row r="18" spans="1:10" ht="16" customHeight="1" x14ac:dyDescent="0.25">
      <c r="A18" s="318"/>
      <c r="B18" s="319" t="str">
        <f>'2. Direct Care Staff'!C24</f>
        <v>SUDPT</v>
      </c>
      <c r="C18" s="320"/>
      <c r="D18" s="321"/>
      <c r="E18" s="321"/>
      <c r="F18" s="322"/>
      <c r="G18" s="323"/>
    </row>
    <row r="19" spans="1:10" ht="13" customHeight="1" x14ac:dyDescent="0.25">
      <c r="A19" s="318"/>
      <c r="B19" s="324" t="str">
        <f>'2. Direct Care Staff'!C25</f>
        <v>SUDP Bachelor's and Below</v>
      </c>
      <c r="C19" s="320"/>
      <c r="D19" s="321"/>
      <c r="E19" s="321"/>
      <c r="F19" s="322"/>
      <c r="G19" s="323"/>
    </row>
    <row r="20" spans="1:10" ht="13" customHeight="1" x14ac:dyDescent="0.25">
      <c r="A20" s="318"/>
      <c r="B20" s="319" t="str">
        <f>'2. Direct Care Staff'!C26</f>
        <v>SUDP Master's in a Social Services Field</v>
      </c>
      <c r="C20" s="320"/>
      <c r="D20" s="321"/>
      <c r="E20" s="321"/>
      <c r="F20" s="322"/>
      <c r="G20" s="323"/>
    </row>
    <row r="21" spans="1:10" ht="13" customHeight="1" x14ac:dyDescent="0.25">
      <c r="A21" s="318"/>
      <c r="B21" s="324" t="str">
        <f>'2. Direct Care Staff'!C27</f>
        <v>Certified Medical Assistant</v>
      </c>
      <c r="C21" s="320"/>
      <c r="D21" s="321"/>
      <c r="E21" s="321"/>
      <c r="F21" s="322"/>
      <c r="G21" s="323"/>
    </row>
    <row r="22" spans="1:10" ht="13" customHeight="1" x14ac:dyDescent="0.25">
      <c r="A22" s="318"/>
      <c r="B22" s="319" t="str">
        <f>'2. Direct Care Staff'!C28</f>
        <v>Clinical Psychologist</v>
      </c>
      <c r="C22" s="320"/>
      <c r="D22" s="321"/>
      <c r="E22" s="321"/>
      <c r="F22" s="322"/>
      <c r="G22" s="323"/>
    </row>
    <row r="23" spans="1:10" ht="13" customHeight="1" x14ac:dyDescent="0.25">
      <c r="A23" s="318"/>
      <c r="B23" s="324" t="str">
        <f>'2. Direct Care Staff'!C29</f>
        <v>Mental Health Care Provider (MHCP)</v>
      </c>
      <c r="C23" s="320"/>
      <c r="D23" s="321"/>
      <c r="E23" s="321"/>
      <c r="F23" s="322"/>
      <c r="G23" s="323"/>
    </row>
    <row r="24" spans="1:10" ht="13" customHeight="1" x14ac:dyDescent="0.25">
      <c r="A24" s="318"/>
      <c r="B24" s="319" t="str">
        <f>'2. Direct Care Staff'!C30</f>
        <v>Master's Level Degree Licensed (MHP)</v>
      </c>
      <c r="C24" s="320"/>
      <c r="D24" s="321"/>
      <c r="E24" s="321"/>
      <c r="F24" s="322"/>
      <c r="G24" s="323"/>
    </row>
    <row r="25" spans="1:10" ht="13" customHeight="1" x14ac:dyDescent="0.25">
      <c r="A25" s="318"/>
      <c r="B25" s="324" t="str">
        <f>'2. Direct Care Staff'!C31</f>
        <v>Master's Level Degree Unlicensed (MHP)</v>
      </c>
      <c r="C25" s="320"/>
      <c r="D25" s="321"/>
      <c r="E25" s="321"/>
      <c r="F25" s="322"/>
      <c r="G25" s="323"/>
    </row>
    <row r="26" spans="1:10" ht="13" customHeight="1" x14ac:dyDescent="0.25">
      <c r="A26" s="318"/>
      <c r="B26" s="319" t="str">
        <f>'2. Direct Care Staff'!C32</f>
        <v>Physician Assistants, Nurse Practitioners, and Pharmacists</v>
      </c>
      <c r="C26" s="320"/>
      <c r="D26" s="321"/>
      <c r="E26" s="321"/>
      <c r="F26" s="322"/>
      <c r="G26" s="323"/>
    </row>
    <row r="27" spans="1:10" ht="13" customHeight="1" x14ac:dyDescent="0.25">
      <c r="A27" s="318"/>
      <c r="B27" s="324" t="str">
        <f>'2. Direct Care Staff'!C33</f>
        <v>Peer Support</v>
      </c>
      <c r="C27" s="320"/>
      <c r="D27" s="321"/>
      <c r="E27" s="321"/>
      <c r="F27" s="322"/>
      <c r="G27" s="323"/>
    </row>
    <row r="28" spans="1:10" ht="13" customHeight="1" x14ac:dyDescent="0.25">
      <c r="A28" s="318"/>
      <c r="B28" s="319" t="str">
        <f>'2. Direct Care Staff'!C34</f>
        <v>Specialty Physician</v>
      </c>
      <c r="C28" s="320"/>
      <c r="D28" s="321"/>
      <c r="E28" s="321"/>
      <c r="F28" s="322"/>
      <c r="G28" s="323"/>
    </row>
    <row r="29" spans="1:10" ht="13" customHeight="1" x14ac:dyDescent="0.25">
      <c r="A29" s="318"/>
      <c r="B29" s="324" t="str">
        <f>'2. Direct Care Staff'!C35</f>
        <v>Resident Assistant in SUD Facility (non-clinical)</v>
      </c>
      <c r="C29" s="320"/>
      <c r="D29" s="321"/>
      <c r="E29" s="321"/>
      <c r="F29" s="322"/>
      <c r="G29" s="323"/>
    </row>
    <row r="30" spans="1:10" ht="13" customHeight="1" x14ac:dyDescent="0.25">
      <c r="A30" s="318"/>
      <c r="B30" s="319" t="str">
        <f>'2. Direct Care Staff'!C36</f>
        <v>Mental Health Technicians (MH residential facilities)</v>
      </c>
      <c r="C30" s="320"/>
      <c r="D30" s="321"/>
      <c r="E30" s="321"/>
      <c r="F30" s="322"/>
      <c r="G30" s="323"/>
    </row>
    <row r="31" spans="1:10" ht="13" customHeight="1" x14ac:dyDescent="0.25">
      <c r="A31" s="318"/>
      <c r="B31" s="324" t="str">
        <f>'2. Direct Care Staff'!C37</f>
        <v>Licensed Practical Nurse</v>
      </c>
      <c r="C31" s="320"/>
      <c r="D31" s="321"/>
      <c r="E31" s="321"/>
      <c r="F31" s="322"/>
      <c r="G31" s="323"/>
    </row>
    <row r="32" spans="1:10" ht="13" customHeight="1" x14ac:dyDescent="0.25">
      <c r="A32" s="318"/>
      <c r="B32" s="319" t="str">
        <f>'2. Direct Care Staff'!C38</f>
        <v>Registered Nurse</v>
      </c>
      <c r="C32" s="320"/>
      <c r="D32" s="321"/>
      <c r="E32" s="321"/>
      <c r="F32" s="322"/>
      <c r="G32" s="323"/>
    </row>
    <row r="33" spans="1:7" ht="13" customHeight="1" x14ac:dyDescent="0.25">
      <c r="A33" s="318"/>
      <c r="B33" s="324" t="str">
        <f>'2. Direct Care Staff'!C39</f>
        <v>Other (please describe)</v>
      </c>
      <c r="C33" s="320"/>
      <c r="D33" s="321"/>
      <c r="E33" s="321"/>
      <c r="F33" s="322"/>
      <c r="G33" s="323"/>
    </row>
    <row r="34" spans="1:7" ht="13" customHeight="1" x14ac:dyDescent="0.25">
      <c r="A34" s="318"/>
      <c r="B34" s="319" t="str">
        <f>'2. Direct Care Staff'!C40</f>
        <v>Other (please describe)</v>
      </c>
      <c r="C34" s="320"/>
      <c r="D34" s="321"/>
      <c r="E34" s="321"/>
      <c r="F34" s="322"/>
      <c r="G34" s="323"/>
    </row>
    <row r="35" spans="1:7" ht="13" customHeight="1" x14ac:dyDescent="0.25">
      <c r="A35" s="318"/>
      <c r="B35" s="325" t="str">
        <f>'2. Direct Care Staff'!C41</f>
        <v>Other (please describe)</v>
      </c>
      <c r="C35" s="326"/>
      <c r="D35" s="327"/>
      <c r="E35" s="327"/>
      <c r="F35" s="328"/>
      <c r="G35" s="323"/>
    </row>
    <row r="36" spans="1:7" ht="13" customHeight="1" x14ac:dyDescent="0.25">
      <c r="A36" s="318"/>
      <c r="B36" s="329" t="str">
        <f>'2. Direct Care Staff'!C42</f>
        <v>Other (please describe)</v>
      </c>
      <c r="C36" s="326"/>
      <c r="D36" s="327"/>
      <c r="E36" s="327"/>
      <c r="F36" s="328"/>
      <c r="G36" s="323"/>
    </row>
    <row r="37" spans="1:7" ht="13" customHeight="1" thickBot="1" x14ac:dyDescent="0.3">
      <c r="A37" s="318"/>
      <c r="B37" s="330" t="str">
        <f>'2. Direct Care Staff'!C43</f>
        <v>Other (please describe)</v>
      </c>
      <c r="C37" s="331"/>
      <c r="D37" s="332"/>
      <c r="E37" s="332"/>
      <c r="F37" s="333"/>
      <c r="G37" s="323"/>
    </row>
    <row r="38" spans="1:7" ht="13" customHeight="1" thickBot="1" x14ac:dyDescent="0.35">
      <c r="A38" s="334"/>
      <c r="B38" s="335"/>
      <c r="C38" s="336"/>
      <c r="D38" s="336"/>
      <c r="E38" s="336"/>
      <c r="F38" s="336"/>
      <c r="G38" s="337"/>
    </row>
    <row r="39" spans="1:7" ht="21.65" customHeight="1" x14ac:dyDescent="0.3">
      <c r="B39" s="338"/>
      <c r="C39" s="339"/>
      <c r="D39" s="339"/>
      <c r="E39" s="339"/>
      <c r="G39" s="37" t="str">
        <f>TEXT('User Select'!B41,"mmmm d, yyyy")</f>
        <v>December 31, 2024</v>
      </c>
    </row>
    <row r="40" spans="1:7" ht="26.15" customHeight="1" x14ac:dyDescent="0.25"/>
    <row r="41" spans="1:7" x14ac:dyDescent="0.25"/>
    <row r="42" spans="1:7" x14ac:dyDescent="0.25"/>
    <row r="43" spans="1:7" ht="13" customHeight="1" x14ac:dyDescent="0.25"/>
    <row r="44" spans="1:7" ht="13" customHeight="1" x14ac:dyDescent="0.25"/>
    <row r="45" spans="1:7" ht="13" customHeight="1" x14ac:dyDescent="0.25"/>
    <row r="46" spans="1:7" ht="13" hidden="1" customHeight="1" x14ac:dyDescent="0.35">
      <c r="A46" s="230" t="s">
        <v>32</v>
      </c>
    </row>
    <row r="47" spans="1:7" ht="13" hidden="1" customHeight="1" x14ac:dyDescent="0.25"/>
    <row r="48" spans="1:7" ht="13" hidden="1" customHeight="1" x14ac:dyDescent="0.25"/>
    <row r="49" ht="13" hidden="1" customHeight="1" x14ac:dyDescent="0.25"/>
    <row r="50" ht="13" hidden="1" customHeight="1" x14ac:dyDescent="0.25"/>
    <row r="51" ht="13" hidden="1" customHeight="1" x14ac:dyDescent="0.25"/>
    <row r="52" ht="13" hidden="1" customHeight="1" x14ac:dyDescent="0.25"/>
    <row r="53" ht="13" hidden="1" customHeight="1" x14ac:dyDescent="0.25"/>
    <row r="54" ht="13" hidden="1" customHeight="1" x14ac:dyDescent="0.25"/>
    <row r="55" ht="13" hidden="1" customHeight="1" x14ac:dyDescent="0.25"/>
    <row r="56" ht="13" hidden="1" customHeight="1" x14ac:dyDescent="0.25"/>
    <row r="57" ht="13" hidden="1" customHeight="1" x14ac:dyDescent="0.25"/>
    <row r="58" ht="13" hidden="1" customHeight="1" x14ac:dyDescent="0.25"/>
    <row r="59" ht="13" hidden="1" customHeight="1" x14ac:dyDescent="0.25"/>
    <row r="60" ht="13" hidden="1" customHeight="1" x14ac:dyDescent="0.25"/>
    <row r="61" ht="13" hidden="1" customHeight="1" x14ac:dyDescent="0.25"/>
    <row r="62" ht="13" hidden="1" customHeight="1" x14ac:dyDescent="0.25"/>
    <row r="63" ht="13" hidden="1" customHeight="1" x14ac:dyDescent="0.25"/>
  </sheetData>
  <sheetProtection algorithmName="SHA-512" hashValue="gxVSo2wddHagJwZWfKiIgRmwWVeS0MTZyL7m4QZK0EzQal0wzGdZVXNVLTozwuOiGETv9p7SsJAwMiG1ac+BkA==" saltValue="KOOuwPMTSbrNBELrlf/gTg==" spinCount="100000" sheet="1" objects="1" scenarios="1" formatRows="0"/>
  <dataConsolidate/>
  <mergeCells count="4">
    <mergeCell ref="A6:F6"/>
    <mergeCell ref="A9:C9"/>
    <mergeCell ref="A12:F12"/>
    <mergeCell ref="C15:F15"/>
  </mergeCells>
  <conditionalFormatting sqref="C16:F16">
    <cfRule type="expression" dxfId="2" priority="1">
      <formula>$K$1="Hide"</formula>
    </cfRule>
  </conditionalFormatting>
  <dataValidations count="7">
    <dataValidation type="decimal" operator="greaterThan" allowBlank="1" showInputMessage="1" showErrorMessage="1" error="Please enter a value greater than 0." prompt="List the average amount of non-wage based compensation paid to each provider group during the reporting period. Do not include overtime or any amounts already included in columns (A) through  (C). Do include any non-wage lump-sum bonuses paid." sqref="F18:F37" xr:uid="{F6AD1FE3-D31F-4FD9-A446-B0FAE2435D92}">
      <formula1>-0.1</formula1>
    </dataValidation>
    <dataValidation type="decimal" operator="greaterThan" allowBlank="1" showInputMessage="1" showErrorMessage="1" error="Please enter a value greater than 0." prompt="List the average increase in wages attributable to shift differential time, expressed on a hourly basis, paid to each provider group during the reporting period." sqref="E18:E37" xr:uid="{20105BE0-47A7-4679-B576-06F26BFC12C1}">
      <formula1>-0.1</formula1>
    </dataValidation>
    <dataValidation type="decimal" operator="greaterThan" allowBlank="1" showInputMessage="1" showErrorMessage="1" error="Please enter a value greater than 0." prompt="List the average increase in wages attributable to on-call time, expressed on a weekly basis, paid to each provider group during the reporting period." sqref="D18:D37" xr:uid="{49A6E607-D98E-4C4C-AF4D-63F477C99303}">
      <formula1>-0.1</formula1>
    </dataValidation>
    <dataValidation type="decimal" allowBlank="1" showInputMessage="1" showErrorMessage="1" prompt="List the average percent of total hours during the reporting period that were paid as overtime hours." sqref="C18:C37" xr:uid="{34A8A8B5-6743-4250-899B-6181876EEB55}">
      <formula1>0</formula1>
      <formula2>1</formula2>
    </dataValidation>
    <dataValidation type="list" allowBlank="1" showInputMessage="1" showErrorMessage="1" prompt="Select the average standard work week length, in hours, for full-time non-contracted employees." sqref="F9" xr:uid="{8E9B57BA-0D76-4960-8AC1-D46DFD40474C}">
      <formula1>INDIRECT($J$12)</formula1>
    </dataValidation>
    <dataValidation type="list" allowBlank="1" showInputMessage="1" showErrorMessage="1" sqref="F13" xr:uid="{33B97E7F-5D69-479E-B51F-E343C725E5AF}">
      <formula1>"40+, 40, 39, 38, 37, 36, 35, less than 35"</formula1>
    </dataValidation>
    <dataValidation type="decimal" allowBlank="1" showInputMessage="1" showErrorMessage="1" sqref="G18:G27 F38 C38:E39" xr:uid="{61D31D8C-26CD-4ABE-A6D8-156534AF8280}">
      <formula1>0</formula1>
      <formula2>1</formula2>
    </dataValidation>
  </dataValidations>
  <printOptions horizontalCentered="1"/>
  <pageMargins left="0.25" right="0.25" top="0.6" bottom="0.6" header="0.25" footer="0.25"/>
  <pageSetup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6A64-6195-4A08-869D-2F4BB49D072C}">
  <sheetPr codeName="Sheet6">
    <pageSetUpPr fitToPage="1"/>
  </sheetPr>
  <dimension ref="A1:AD74"/>
  <sheetViews>
    <sheetView showGridLines="0" zoomScale="80" zoomScaleNormal="80" zoomScaleSheetLayoutView="85" workbookViewId="0"/>
  </sheetViews>
  <sheetFormatPr defaultColWidth="0" defaultRowHeight="0" customHeight="1" zeroHeight="1" x14ac:dyDescent="0.25"/>
  <cols>
    <col min="1" max="1" width="3.1796875" style="417" customWidth="1"/>
    <col min="2" max="2" width="53.7265625" style="351" customWidth="1"/>
    <col min="3" max="3" width="17.54296875" style="351" customWidth="1"/>
    <col min="4" max="9" width="20.81640625" style="351" customWidth="1"/>
    <col min="10" max="10" width="1.453125" style="351" customWidth="1"/>
    <col min="11" max="12" width="8.54296875" style="354" hidden="1" customWidth="1"/>
    <col min="13" max="13" width="44.26953125" style="354" hidden="1" customWidth="1"/>
    <col min="14" max="14" width="8.54296875" style="354" hidden="1" customWidth="1"/>
    <col min="15" max="15" width="12" style="354" hidden="1" customWidth="1"/>
    <col min="16" max="18" width="8.54296875" style="354" hidden="1" customWidth="1"/>
    <col min="19" max="19" width="17.26953125" style="354" hidden="1" customWidth="1"/>
    <col min="20" max="16384" width="8.54296875" style="354" hidden="1"/>
  </cols>
  <sheetData>
    <row r="1" spans="1:30" s="344" customFormat="1" ht="15" customHeight="1" x14ac:dyDescent="0.35">
      <c r="A1" s="340" t="str">
        <f>'User Select'!A1</f>
        <v>Washington State Health Care Authority</v>
      </c>
      <c r="B1" s="341"/>
      <c r="C1" s="341"/>
      <c r="D1" s="341"/>
      <c r="E1" s="341"/>
      <c r="F1" s="341"/>
      <c r="G1" s="341"/>
      <c r="H1" s="341"/>
      <c r="I1" s="341"/>
      <c r="J1" s="342"/>
      <c r="K1" s="343" t="s">
        <v>32</v>
      </c>
      <c r="M1" s="126"/>
    </row>
    <row r="2" spans="1:30" s="344" customFormat="1" ht="15" customHeight="1" x14ac:dyDescent="0.35">
      <c r="A2" s="345" t="str">
        <f>'User Select'!A2</f>
        <v>Behavioral Health Provider Staffing and Expense Survey - 2024 Data Collection Tool</v>
      </c>
      <c r="B2" s="346"/>
      <c r="C2" s="346"/>
      <c r="D2" s="346"/>
      <c r="E2" s="346"/>
      <c r="F2" s="346"/>
      <c r="G2" s="346"/>
      <c r="H2" s="346"/>
      <c r="I2" s="346"/>
      <c r="J2" s="347"/>
      <c r="K2" s="343"/>
      <c r="M2" s="348"/>
    </row>
    <row r="3" spans="1:30" s="344" customFormat="1" ht="15" customHeight="1" x14ac:dyDescent="0.35">
      <c r="A3" s="349" t="s">
        <v>251</v>
      </c>
      <c r="B3" s="346"/>
      <c r="C3" s="346"/>
      <c r="D3" s="346"/>
      <c r="E3" s="346"/>
      <c r="F3" s="346"/>
      <c r="G3" s="346"/>
      <c r="H3" s="346"/>
      <c r="I3" s="346"/>
      <c r="J3" s="347"/>
      <c r="M3" s="348" t="s">
        <v>91</v>
      </c>
    </row>
    <row r="4" spans="1:30" ht="13" customHeight="1" x14ac:dyDescent="0.35">
      <c r="A4" s="350"/>
      <c r="D4" s="352"/>
      <c r="E4" s="352"/>
      <c r="F4" s="352"/>
      <c r="G4" s="352"/>
      <c r="H4" s="352"/>
      <c r="I4" s="352"/>
      <c r="J4" s="353"/>
      <c r="K4" s="344"/>
      <c r="L4" s="344"/>
      <c r="M4" s="348" t="s">
        <v>252</v>
      </c>
      <c r="N4" s="344"/>
      <c r="O4" s="344"/>
      <c r="P4" s="344"/>
      <c r="Q4" s="344"/>
      <c r="R4" s="344"/>
      <c r="S4" s="344"/>
      <c r="T4" s="344"/>
      <c r="U4" s="344"/>
      <c r="V4" s="344"/>
      <c r="W4" s="344"/>
      <c r="X4" s="344"/>
      <c r="Y4" s="344"/>
      <c r="Z4" s="344"/>
      <c r="AA4" s="344"/>
      <c r="AB4" s="344"/>
      <c r="AC4" s="344"/>
      <c r="AD4" s="344"/>
    </row>
    <row r="5" spans="1:30" ht="13" customHeight="1" x14ac:dyDescent="0.25">
      <c r="A5" s="355" t="s">
        <v>89</v>
      </c>
      <c r="B5" s="356"/>
      <c r="C5" s="357"/>
      <c r="D5" s="357"/>
      <c r="E5" s="357"/>
      <c r="F5" s="357"/>
      <c r="G5" s="357"/>
      <c r="H5" s="357"/>
      <c r="I5" s="357"/>
      <c r="J5" s="358"/>
      <c r="M5" s="348" t="str">
        <f>"Reporting period for this worksheet: "&amp;'User Select'!B36&amp;"."</f>
        <v>Reporting period for this worksheet: 7/1/2023 - 6/30/2024.</v>
      </c>
    </row>
    <row r="6" spans="1:30" ht="35.25" customHeight="1" x14ac:dyDescent="0.25">
      <c r="A6" s="720" t="str">
        <f>M3&amp;" "&amp;M4</f>
        <v>Each applicable field contains instructions to assist the agency in completing this worksheet. Please read each field carefully and refer to the Instructions tab for additional guidance. If the assumption matches your experience, you may leave the entry blank. If the assumption does not align with your experience, select the best alternate answer from the applicable drop-down. If the value is unknown, select "unknown" as your alternate answer.</v>
      </c>
      <c r="B6" s="721"/>
      <c r="C6" s="721"/>
      <c r="D6" s="721"/>
      <c r="E6" s="721"/>
      <c r="F6" s="721"/>
      <c r="G6" s="721"/>
      <c r="H6" s="721"/>
      <c r="I6" s="721"/>
      <c r="J6" s="722"/>
      <c r="M6" s="348" t="s">
        <v>253</v>
      </c>
    </row>
    <row r="7" spans="1:30" ht="15" customHeight="1" x14ac:dyDescent="0.25">
      <c r="A7" s="359" t="str">
        <f>M5</f>
        <v>Reporting period for this worksheet: 7/1/2023 - 6/30/2024.</v>
      </c>
      <c r="B7" s="360"/>
      <c r="C7" s="360"/>
      <c r="D7" s="360"/>
      <c r="E7" s="360"/>
      <c r="F7" s="360"/>
      <c r="G7" s="360"/>
      <c r="H7" s="360"/>
      <c r="I7" s="360"/>
      <c r="J7" s="361"/>
      <c r="M7" s="348" t="s">
        <v>254</v>
      </c>
    </row>
    <row r="8" spans="1:30" ht="23.5" customHeight="1" thickBot="1" x14ac:dyDescent="0.3">
      <c r="A8" s="362"/>
      <c r="C8" s="363"/>
      <c r="D8" s="363"/>
      <c r="E8" s="363"/>
      <c r="F8" s="363"/>
      <c r="G8" s="363"/>
      <c r="H8" s="363"/>
      <c r="I8" s="363"/>
      <c r="J8" s="364"/>
      <c r="M8" s="348" t="s">
        <v>255</v>
      </c>
    </row>
    <row r="9" spans="1:30" ht="15.5" x14ac:dyDescent="0.3">
      <c r="A9" s="362"/>
      <c r="C9" s="365" t="s">
        <v>256</v>
      </c>
      <c r="D9" s="366"/>
      <c r="E9" s="366"/>
      <c r="F9" s="366"/>
      <c r="G9" s="366"/>
      <c r="H9" s="367"/>
      <c r="I9" s="368"/>
      <c r="J9" s="364"/>
      <c r="M9" s="369" t="s">
        <v>257</v>
      </c>
    </row>
    <row r="10" spans="1:30" ht="17.25" customHeight="1" thickBot="1" x14ac:dyDescent="0.35">
      <c r="A10" s="362"/>
      <c r="C10" s="370" t="s">
        <v>258</v>
      </c>
      <c r="D10" s="371"/>
      <c r="E10" s="371"/>
      <c r="F10" s="371"/>
      <c r="G10" s="371"/>
      <c r="H10" s="372" t="s">
        <v>259</v>
      </c>
      <c r="I10" s="373"/>
      <c r="J10" s="364"/>
      <c r="M10" s="348" t="s">
        <v>260</v>
      </c>
    </row>
    <row r="11" spans="1:30" ht="66.75" customHeight="1" x14ac:dyDescent="0.25">
      <c r="A11" s="350"/>
      <c r="B11" s="374" t="s">
        <v>165</v>
      </c>
      <c r="C11" s="375" t="s">
        <v>261</v>
      </c>
      <c r="D11" s="376" t="s">
        <v>262</v>
      </c>
      <c r="E11" s="375" t="s">
        <v>263</v>
      </c>
      <c r="F11" s="376" t="s">
        <v>264</v>
      </c>
      <c r="G11" s="375" t="s">
        <v>265</v>
      </c>
      <c r="H11" s="376" t="s">
        <v>266</v>
      </c>
      <c r="I11" s="377" t="s">
        <v>267</v>
      </c>
      <c r="J11" s="353"/>
      <c r="M11" s="348" t="s">
        <v>268</v>
      </c>
    </row>
    <row r="12" spans="1:30" ht="22.5" customHeight="1" x14ac:dyDescent="0.3">
      <c r="A12" s="62"/>
      <c r="B12" s="378"/>
      <c r="C12" s="379" t="s">
        <v>173</v>
      </c>
      <c r="D12" s="379" t="s">
        <v>174</v>
      </c>
      <c r="E12" s="379" t="s">
        <v>175</v>
      </c>
      <c r="F12" s="379" t="s">
        <v>176</v>
      </c>
      <c r="G12" s="379" t="s">
        <v>269</v>
      </c>
      <c r="H12" s="379" t="s">
        <v>178</v>
      </c>
      <c r="I12" s="380" t="s">
        <v>179</v>
      </c>
      <c r="J12" s="381"/>
      <c r="M12" s="348" t="s">
        <v>270</v>
      </c>
    </row>
    <row r="13" spans="1:30" ht="12.5" x14ac:dyDescent="0.25">
      <c r="A13" s="350"/>
      <c r="B13" s="382" t="str">
        <f>'2. Direct Care Staff'!C24</f>
        <v>SUDPT</v>
      </c>
      <c r="C13" s="383">
        <f>IF(AND('2. Direct Care Staff'!D24="",'3. Supervisors'!D12=""),0,SUM('2. Direct Care Staff'!D24,'3. Supervisors'!D12))</f>
        <v>0</v>
      </c>
      <c r="D13" s="384">
        <v>40</v>
      </c>
      <c r="E13" s="385" t="s">
        <v>86</v>
      </c>
      <c r="F13" s="384">
        <v>150</v>
      </c>
      <c r="G13" s="386" t="s">
        <v>86</v>
      </c>
      <c r="H13" s="384">
        <v>268</v>
      </c>
      <c r="I13" s="387" t="s">
        <v>86</v>
      </c>
      <c r="J13" s="353"/>
    </row>
    <row r="14" spans="1:30" ht="12.5" x14ac:dyDescent="0.25">
      <c r="A14" s="350"/>
      <c r="B14" s="388" t="str">
        <f>'2. Direct Care Staff'!C25</f>
        <v>SUDP Bachelor's and Below</v>
      </c>
      <c r="C14" s="389">
        <f>IF(AND('2. Direct Care Staff'!D25="",'3. Supervisors'!D13=""),0,SUM('2. Direct Care Staff'!D25,'3. Supervisors'!D13))</f>
        <v>0</v>
      </c>
      <c r="D14" s="390">
        <v>40</v>
      </c>
      <c r="E14" s="385" t="s">
        <v>86</v>
      </c>
      <c r="F14" s="390">
        <v>150</v>
      </c>
      <c r="G14" s="386" t="s">
        <v>86</v>
      </c>
      <c r="H14" s="390">
        <v>268</v>
      </c>
      <c r="I14" s="387" t="s">
        <v>86</v>
      </c>
      <c r="J14" s="353"/>
    </row>
    <row r="15" spans="1:30" ht="12.5" x14ac:dyDescent="0.25">
      <c r="A15" s="350"/>
      <c r="B15" s="382" t="str">
        <f>'2. Direct Care Staff'!C26</f>
        <v>SUDP Master's in a Social Services Field</v>
      </c>
      <c r="C15" s="383">
        <f>IF(AND('2. Direct Care Staff'!D26="",'3. Supervisors'!D14=""),0,SUM('2. Direct Care Staff'!D26,'3. Supervisors'!D14))</f>
        <v>0</v>
      </c>
      <c r="D15" s="384">
        <v>40</v>
      </c>
      <c r="E15" s="385" t="s">
        <v>86</v>
      </c>
      <c r="F15" s="384">
        <v>150</v>
      </c>
      <c r="G15" s="386" t="s">
        <v>86</v>
      </c>
      <c r="H15" s="384">
        <v>268</v>
      </c>
      <c r="I15" s="387" t="s">
        <v>86</v>
      </c>
      <c r="J15" s="353"/>
    </row>
    <row r="16" spans="1:30" ht="12.5" x14ac:dyDescent="0.25">
      <c r="A16" s="350"/>
      <c r="B16" s="388" t="str">
        <f>'2. Direct Care Staff'!C27</f>
        <v>Certified Medical Assistant</v>
      </c>
      <c r="C16" s="389">
        <f>IF(AND('2. Direct Care Staff'!D27="",'3. Supervisors'!D15=""),0,SUM('2. Direct Care Staff'!D27,'3. Supervisors'!D15))</f>
        <v>0</v>
      </c>
      <c r="D16" s="390">
        <v>40</v>
      </c>
      <c r="E16" s="385" t="s">
        <v>86</v>
      </c>
      <c r="F16" s="390">
        <v>150</v>
      </c>
      <c r="G16" s="386" t="s">
        <v>86</v>
      </c>
      <c r="H16" s="390">
        <v>268</v>
      </c>
      <c r="I16" s="387" t="s">
        <v>86</v>
      </c>
      <c r="J16" s="353"/>
    </row>
    <row r="17" spans="1:27" ht="12.5" x14ac:dyDescent="0.25">
      <c r="A17" s="350"/>
      <c r="B17" s="382" t="str">
        <f>'2. Direct Care Staff'!C28</f>
        <v>Clinical Psychologist</v>
      </c>
      <c r="C17" s="383">
        <f>IF(AND('2. Direct Care Staff'!D28="",'3. Supervisors'!D16=""),0,SUM('2. Direct Care Staff'!D28,'3. Supervisors'!D16))</f>
        <v>0</v>
      </c>
      <c r="D17" s="384">
        <v>40</v>
      </c>
      <c r="E17" s="385" t="s">
        <v>86</v>
      </c>
      <c r="F17" s="384">
        <v>150</v>
      </c>
      <c r="G17" s="386" t="s">
        <v>86</v>
      </c>
      <c r="H17" s="384">
        <v>268</v>
      </c>
      <c r="I17" s="387" t="s">
        <v>86</v>
      </c>
      <c r="J17" s="353"/>
    </row>
    <row r="18" spans="1:27" ht="14.25" customHeight="1" x14ac:dyDescent="0.4">
      <c r="A18" s="350"/>
      <c r="B18" s="388" t="str">
        <f>'2. Direct Care Staff'!C29</f>
        <v>Mental Health Care Provider (MHCP)</v>
      </c>
      <c r="C18" s="389">
        <f>IF(AND('2. Direct Care Staff'!D29="",'3. Supervisors'!D17=""),0,SUM('2. Direct Care Staff'!D29,'3. Supervisors'!D17))</f>
        <v>0</v>
      </c>
      <c r="D18" s="390">
        <v>40</v>
      </c>
      <c r="E18" s="385" t="s">
        <v>86</v>
      </c>
      <c r="F18" s="390">
        <v>150</v>
      </c>
      <c r="G18" s="386" t="s">
        <v>86</v>
      </c>
      <c r="H18" s="390">
        <v>268</v>
      </c>
      <c r="I18" s="387" t="s">
        <v>86</v>
      </c>
      <c r="J18" s="353"/>
      <c r="M18" s="391"/>
    </row>
    <row r="19" spans="1:27" s="392" customFormat="1" ht="12.5" x14ac:dyDescent="0.25">
      <c r="A19" s="350"/>
      <c r="B19" s="382" t="str">
        <f>'2. Direct Care Staff'!C30</f>
        <v>Master's Level Degree Licensed (MHP)</v>
      </c>
      <c r="C19" s="383">
        <f>IF(AND('2. Direct Care Staff'!D30="",'3. Supervisors'!D18=""),0,SUM('2. Direct Care Staff'!D30,'3. Supervisors'!D18))</f>
        <v>0</v>
      </c>
      <c r="D19" s="384">
        <v>40</v>
      </c>
      <c r="E19" s="385" t="s">
        <v>86</v>
      </c>
      <c r="F19" s="384">
        <v>150</v>
      </c>
      <c r="G19" s="386" t="s">
        <v>86</v>
      </c>
      <c r="H19" s="384">
        <v>268</v>
      </c>
      <c r="I19" s="387" t="s">
        <v>86</v>
      </c>
      <c r="J19" s="353"/>
      <c r="K19" s="354"/>
      <c r="L19" s="354"/>
      <c r="M19" s="354"/>
      <c r="N19" s="354"/>
      <c r="O19" s="354"/>
      <c r="P19" s="354"/>
      <c r="Q19" s="354"/>
      <c r="R19" s="354"/>
      <c r="S19" s="354"/>
      <c r="T19" s="354"/>
      <c r="U19" s="354"/>
      <c r="V19" s="354"/>
      <c r="W19" s="354"/>
      <c r="X19" s="354"/>
      <c r="Y19" s="354"/>
      <c r="Z19" s="354"/>
      <c r="AA19" s="354"/>
    </row>
    <row r="20" spans="1:27" ht="12.5" x14ac:dyDescent="0.25">
      <c r="A20" s="350"/>
      <c r="B20" s="388" t="str">
        <f>'2. Direct Care Staff'!C31</f>
        <v>Master's Level Degree Unlicensed (MHP)</v>
      </c>
      <c r="C20" s="389">
        <f>IF(AND('2. Direct Care Staff'!D31="",'3. Supervisors'!D19=""),0,SUM('2. Direct Care Staff'!D31,'3. Supervisors'!D19))</f>
        <v>0</v>
      </c>
      <c r="D20" s="390">
        <v>40</v>
      </c>
      <c r="E20" s="385" t="s">
        <v>86</v>
      </c>
      <c r="F20" s="390">
        <v>150</v>
      </c>
      <c r="G20" s="386" t="s">
        <v>86</v>
      </c>
      <c r="H20" s="390">
        <v>268</v>
      </c>
      <c r="I20" s="387" t="s">
        <v>86</v>
      </c>
      <c r="J20" s="353"/>
      <c r="K20" s="392"/>
      <c r="L20" s="392"/>
      <c r="M20" s="392"/>
      <c r="N20" s="392"/>
      <c r="O20" s="392"/>
      <c r="P20" s="392"/>
      <c r="Q20" s="392"/>
      <c r="R20" s="354" t="s">
        <v>86</v>
      </c>
      <c r="S20" s="354">
        <v>-20</v>
      </c>
      <c r="T20" s="354">
        <v>-20</v>
      </c>
      <c r="U20" s="354">
        <v>-10</v>
      </c>
      <c r="V20" s="354">
        <v>-5</v>
      </c>
      <c r="W20" s="354">
        <v>0</v>
      </c>
      <c r="X20" s="354">
        <v>5</v>
      </c>
      <c r="Y20" s="354">
        <v>10</v>
      </c>
      <c r="Z20" s="354">
        <v>20</v>
      </c>
      <c r="AA20" s="354" t="s">
        <v>271</v>
      </c>
    </row>
    <row r="21" spans="1:27" ht="12.5" x14ac:dyDescent="0.25">
      <c r="A21" s="350"/>
      <c r="B21" s="382" t="str">
        <f>'2. Direct Care Staff'!C32</f>
        <v>Physician Assistants, Nurse Practitioners, and Pharmacists</v>
      </c>
      <c r="C21" s="383">
        <f>IF(AND('2. Direct Care Staff'!D32="",'3. Supervisors'!D20=""),0,SUM('2. Direct Care Staff'!D32,'3. Supervisors'!D20))</f>
        <v>0</v>
      </c>
      <c r="D21" s="384">
        <v>40</v>
      </c>
      <c r="E21" s="385" t="s">
        <v>86</v>
      </c>
      <c r="F21" s="384">
        <v>150</v>
      </c>
      <c r="G21" s="386" t="s">
        <v>86</v>
      </c>
      <c r="H21" s="384">
        <v>268</v>
      </c>
      <c r="I21" s="387" t="s">
        <v>86</v>
      </c>
      <c r="J21" s="353"/>
      <c r="T21" s="354">
        <v>-10</v>
      </c>
      <c r="U21" s="354">
        <v>-5</v>
      </c>
      <c r="V21" s="354">
        <v>0</v>
      </c>
      <c r="W21" s="354">
        <v>5</v>
      </c>
      <c r="X21" s="354">
        <v>10</v>
      </c>
      <c r="Y21" s="354">
        <v>20</v>
      </c>
    </row>
    <row r="22" spans="1:27" ht="12.5" x14ac:dyDescent="0.25">
      <c r="A22" s="350"/>
      <c r="B22" s="388" t="str">
        <f>'2. Direct Care Staff'!C33</f>
        <v>Peer Support</v>
      </c>
      <c r="C22" s="389">
        <f>IF(AND('2. Direct Care Staff'!D33="",'3. Supervisors'!D21=""),0,SUM('2. Direct Care Staff'!D33,'3. Supervisors'!D21))</f>
        <v>0</v>
      </c>
      <c r="D22" s="390">
        <v>40</v>
      </c>
      <c r="E22" s="385" t="s">
        <v>86</v>
      </c>
      <c r="F22" s="390">
        <v>150</v>
      </c>
      <c r="G22" s="386" t="s">
        <v>86</v>
      </c>
      <c r="H22" s="390">
        <v>268</v>
      </c>
      <c r="I22" s="387" t="s">
        <v>86</v>
      </c>
      <c r="J22" s="353"/>
      <c r="M22" s="354" t="str">
        <f t="shared" ref="M22:M36" si="0">"Hours_"&amp;D13</f>
        <v>Hours_40</v>
      </c>
      <c r="N22" s="354" t="str">
        <f t="shared" ref="N22:N36" si="1">"Hours_"&amp;F13</f>
        <v>Hours_150</v>
      </c>
      <c r="O22" s="354" t="str">
        <f t="shared" ref="O22:O36" si="2">"Hours_"&amp;H13</f>
        <v>Hours_268</v>
      </c>
      <c r="P22" s="354" t="str">
        <f>"Hours_"&amp;Q22</f>
        <v>Hours_40</v>
      </c>
      <c r="Q22" s="354">
        <v>40</v>
      </c>
      <c r="R22" s="354" t="str">
        <f>$R$20</f>
        <v>&lt;Select&gt;</v>
      </c>
      <c r="S22" s="354" t="str">
        <f>"Less than "&amp;ROUND($Q22+S$20,0)&amp;" hours"</f>
        <v>Less than 20 hours</v>
      </c>
      <c r="T22" s="354" t="str">
        <f t="shared" ref="T22:Y24" si="3">ROUND($Q22+T$20,0)&amp;" to "&amp;ROUND($Q22+T$21,0)&amp;" hours"</f>
        <v>20 to 30 hours</v>
      </c>
      <c r="U22" s="354" t="str">
        <f t="shared" si="3"/>
        <v>30 to 35 hours</v>
      </c>
      <c r="V22" s="354" t="str">
        <f t="shared" si="3"/>
        <v>35 to 40 hours</v>
      </c>
      <c r="W22" s="354" t="str">
        <f t="shared" si="3"/>
        <v>40 to 45 hours</v>
      </c>
      <c r="X22" s="354" t="str">
        <f t="shared" si="3"/>
        <v>45 to 50 hours</v>
      </c>
      <c r="Y22" s="354" t="str">
        <f t="shared" si="3"/>
        <v>50 to 60 hours</v>
      </c>
      <c r="Z22" s="354" t="str">
        <f>"More than "&amp;ROUND($Q22+Z$20,0)&amp;" hours"</f>
        <v>More than 60 hours</v>
      </c>
      <c r="AA22" s="354" t="str">
        <f>$AA$20</f>
        <v>Unknown</v>
      </c>
    </row>
    <row r="23" spans="1:27" ht="12.5" x14ac:dyDescent="0.25">
      <c r="A23" s="350"/>
      <c r="B23" s="382" t="str">
        <f>'2. Direct Care Staff'!C34</f>
        <v>Specialty Physician</v>
      </c>
      <c r="C23" s="383">
        <f>IF(AND('2. Direct Care Staff'!D34="",'3. Supervisors'!D22=""),0,SUM('2. Direct Care Staff'!D34,'3. Supervisors'!D22))</f>
        <v>0</v>
      </c>
      <c r="D23" s="384">
        <v>40</v>
      </c>
      <c r="E23" s="385" t="s">
        <v>86</v>
      </c>
      <c r="F23" s="384">
        <v>150</v>
      </c>
      <c r="G23" s="386" t="s">
        <v>86</v>
      </c>
      <c r="H23" s="384">
        <v>268</v>
      </c>
      <c r="I23" s="387" t="s">
        <v>86</v>
      </c>
      <c r="J23" s="353"/>
      <c r="M23" s="354" t="str">
        <f t="shared" si="0"/>
        <v>Hours_40</v>
      </c>
      <c r="N23" s="354" t="str">
        <f t="shared" si="1"/>
        <v>Hours_150</v>
      </c>
      <c r="O23" s="354" t="str">
        <f t="shared" si="2"/>
        <v>Hours_268</v>
      </c>
      <c r="P23" s="354" t="str">
        <f t="shared" ref="P23:P24" si="4">"Hours_"&amp;Q23</f>
        <v>Hours_80</v>
      </c>
      <c r="Q23" s="354">
        <v>80</v>
      </c>
      <c r="R23" s="354" t="str">
        <f>$R$20</f>
        <v>&lt;Select&gt;</v>
      </c>
      <c r="S23" s="354" t="str">
        <f t="shared" ref="S23:S24" si="5">"Less than "&amp;ROUND($Q23+S$20,0)&amp;" hours"</f>
        <v>Less than 60 hours</v>
      </c>
      <c r="T23" s="354" t="str">
        <f t="shared" si="3"/>
        <v>60 to 70 hours</v>
      </c>
      <c r="U23" s="354" t="str">
        <f t="shared" si="3"/>
        <v>70 to 75 hours</v>
      </c>
      <c r="V23" s="354" t="str">
        <f t="shared" si="3"/>
        <v>75 to 80 hours</v>
      </c>
      <c r="W23" s="354" t="str">
        <f t="shared" si="3"/>
        <v>80 to 85 hours</v>
      </c>
      <c r="X23" s="354" t="str">
        <f t="shared" si="3"/>
        <v>85 to 90 hours</v>
      </c>
      <c r="Y23" s="354" t="str">
        <f t="shared" si="3"/>
        <v>90 to 100 hours</v>
      </c>
      <c r="Z23" s="354" t="str">
        <f>"More than "&amp;ROUND($Q23+Z$20,0)&amp;" hours"</f>
        <v>More than 100 hours</v>
      </c>
      <c r="AA23" s="354" t="str">
        <f t="shared" ref="AA23:AA24" si="6">$AA$20</f>
        <v>Unknown</v>
      </c>
    </row>
    <row r="24" spans="1:27" ht="12.5" x14ac:dyDescent="0.25">
      <c r="A24" s="350"/>
      <c r="B24" s="388" t="str">
        <f>'2. Direct Care Staff'!C35</f>
        <v>Resident Assistant in SUD Facility (non-clinical)</v>
      </c>
      <c r="C24" s="389">
        <f>IF(AND('2. Direct Care Staff'!D35="",'3. Supervisors'!D23=""),0,SUM('2. Direct Care Staff'!D35,'3. Supervisors'!D23))</f>
        <v>0</v>
      </c>
      <c r="D24" s="390">
        <v>40</v>
      </c>
      <c r="E24" s="385" t="s">
        <v>86</v>
      </c>
      <c r="F24" s="390">
        <v>40</v>
      </c>
      <c r="G24" s="386" t="s">
        <v>86</v>
      </c>
      <c r="H24" s="390">
        <v>268</v>
      </c>
      <c r="I24" s="387" t="s">
        <v>86</v>
      </c>
      <c r="J24" s="353"/>
      <c r="M24" s="354" t="str">
        <f t="shared" si="0"/>
        <v>Hours_40</v>
      </c>
      <c r="N24" s="354" t="str">
        <f t="shared" si="1"/>
        <v>Hours_150</v>
      </c>
      <c r="O24" s="354" t="str">
        <f t="shared" si="2"/>
        <v>Hours_268</v>
      </c>
      <c r="P24" s="354" t="str">
        <f t="shared" si="4"/>
        <v>Hours_150</v>
      </c>
      <c r="Q24" s="354">
        <v>150</v>
      </c>
      <c r="R24" s="354" t="str">
        <f>$R$20</f>
        <v>&lt;Select&gt;</v>
      </c>
      <c r="S24" s="354" t="str">
        <f t="shared" si="5"/>
        <v>Less than 130 hours</v>
      </c>
      <c r="T24" s="354" t="str">
        <f t="shared" si="3"/>
        <v>130 to 140 hours</v>
      </c>
      <c r="U24" s="354" t="str">
        <f t="shared" si="3"/>
        <v>140 to 145 hours</v>
      </c>
      <c r="V24" s="354" t="str">
        <f t="shared" si="3"/>
        <v>145 to 150 hours</v>
      </c>
      <c r="W24" s="354" t="str">
        <f t="shared" si="3"/>
        <v>150 to 155 hours</v>
      </c>
      <c r="X24" s="354" t="str">
        <f t="shared" si="3"/>
        <v>155 to 160 hours</v>
      </c>
      <c r="Y24" s="354" t="str">
        <f t="shared" si="3"/>
        <v>160 to 170 hours</v>
      </c>
      <c r="Z24" s="354" t="str">
        <f>"More than "&amp;ROUND($Q24+Z$20,0)&amp;" hours"</f>
        <v>More than 170 hours</v>
      </c>
      <c r="AA24" s="354" t="str">
        <f t="shared" si="6"/>
        <v>Unknown</v>
      </c>
    </row>
    <row r="25" spans="1:27" ht="12.5" x14ac:dyDescent="0.25">
      <c r="A25" s="350"/>
      <c r="B25" s="382" t="str">
        <f>'2. Direct Care Staff'!C36</f>
        <v>Mental Health Technicians (MH residential facilities)</v>
      </c>
      <c r="C25" s="383">
        <f>IF(AND('2. Direct Care Staff'!D36="",'3. Supervisors'!D24=""),0,SUM('2. Direct Care Staff'!D36,'3. Supervisors'!D24))</f>
        <v>0</v>
      </c>
      <c r="D25" s="384">
        <v>40</v>
      </c>
      <c r="E25" s="385" t="s">
        <v>86</v>
      </c>
      <c r="F25" s="384">
        <v>150</v>
      </c>
      <c r="G25" s="386" t="s">
        <v>86</v>
      </c>
      <c r="H25" s="384">
        <v>268</v>
      </c>
      <c r="I25" s="387" t="s">
        <v>86</v>
      </c>
      <c r="J25" s="353"/>
      <c r="M25" s="354" t="str">
        <f t="shared" si="0"/>
        <v>Hours_40</v>
      </c>
      <c r="N25" s="354" t="str">
        <f t="shared" si="1"/>
        <v>Hours_150</v>
      </c>
      <c r="O25" s="354" t="str">
        <f t="shared" si="2"/>
        <v>Hours_268</v>
      </c>
    </row>
    <row r="26" spans="1:27" ht="12.5" x14ac:dyDescent="0.25">
      <c r="A26" s="350"/>
      <c r="B26" s="388" t="str">
        <f>'2. Direct Care Staff'!C37</f>
        <v>Licensed Practical Nurse</v>
      </c>
      <c r="C26" s="389">
        <f>IF(AND('2. Direct Care Staff'!D37="",'3. Supervisors'!D25=""),0,SUM('2. Direct Care Staff'!D37,'3. Supervisors'!D25))</f>
        <v>0</v>
      </c>
      <c r="D26" s="390">
        <v>40</v>
      </c>
      <c r="E26" s="385" t="s">
        <v>86</v>
      </c>
      <c r="F26" s="390">
        <v>150</v>
      </c>
      <c r="G26" s="386" t="s">
        <v>86</v>
      </c>
      <c r="H26" s="390">
        <v>268</v>
      </c>
      <c r="I26" s="387" t="s">
        <v>86</v>
      </c>
      <c r="J26" s="353"/>
      <c r="M26" s="354" t="str">
        <f t="shared" si="0"/>
        <v>Hours_40</v>
      </c>
      <c r="N26" s="354" t="str">
        <f t="shared" si="1"/>
        <v>Hours_150</v>
      </c>
      <c r="O26" s="354" t="str">
        <f t="shared" si="2"/>
        <v>Hours_268</v>
      </c>
      <c r="P26" s="354" t="s">
        <v>272</v>
      </c>
      <c r="R26" s="354" t="str">
        <f>$R$20</f>
        <v>&lt;Select&gt;</v>
      </c>
      <c r="S26" s="354" t="s">
        <v>273</v>
      </c>
      <c r="T26" s="354" t="s">
        <v>274</v>
      </c>
      <c r="U26" s="354" t="s">
        <v>275</v>
      </c>
      <c r="V26" s="354" t="s">
        <v>276</v>
      </c>
      <c r="W26" s="354" t="s">
        <v>277</v>
      </c>
      <c r="X26" s="354" t="s">
        <v>278</v>
      </c>
      <c r="Y26" s="354" t="s">
        <v>279</v>
      </c>
      <c r="Z26" s="354" t="s">
        <v>280</v>
      </c>
      <c r="AA26" s="354" t="s">
        <v>271</v>
      </c>
    </row>
    <row r="27" spans="1:27" ht="12.5" x14ac:dyDescent="0.25">
      <c r="A27" s="350"/>
      <c r="B27" s="382" t="str">
        <f>'2. Direct Care Staff'!C38</f>
        <v>Registered Nurse</v>
      </c>
      <c r="C27" s="383">
        <f>IF(AND('2. Direct Care Staff'!D38="",'3. Supervisors'!D26=""),0,SUM('2. Direct Care Staff'!D38,'3. Supervisors'!D26))</f>
        <v>0</v>
      </c>
      <c r="D27" s="384">
        <v>40</v>
      </c>
      <c r="E27" s="393" t="s">
        <v>86</v>
      </c>
      <c r="F27" s="384">
        <v>150</v>
      </c>
      <c r="G27" s="386" t="s">
        <v>86</v>
      </c>
      <c r="H27" s="384">
        <v>268</v>
      </c>
      <c r="I27" s="394" t="s">
        <v>86</v>
      </c>
      <c r="J27" s="353"/>
      <c r="M27" s="354" t="str">
        <f t="shared" si="0"/>
        <v>Hours_40</v>
      </c>
      <c r="N27" s="354" t="str">
        <f t="shared" si="1"/>
        <v>Hours_150</v>
      </c>
      <c r="O27" s="354" t="str">
        <f t="shared" si="2"/>
        <v>Hours_268</v>
      </c>
      <c r="P27" s="354" t="s">
        <v>281</v>
      </c>
      <c r="R27" s="354" t="str">
        <f>$R$20</f>
        <v>&lt;Select&gt;</v>
      </c>
      <c r="S27" s="354" t="s">
        <v>282</v>
      </c>
      <c r="T27" s="354" t="s">
        <v>283</v>
      </c>
      <c r="U27" s="354" t="s">
        <v>284</v>
      </c>
      <c r="V27" s="354" t="s">
        <v>274</v>
      </c>
      <c r="W27" s="354" t="s">
        <v>275</v>
      </c>
      <c r="X27" s="354" t="s">
        <v>276</v>
      </c>
      <c r="Y27" s="354" t="s">
        <v>277</v>
      </c>
      <c r="Z27" s="354" t="s">
        <v>285</v>
      </c>
      <c r="AA27" s="354" t="s">
        <v>271</v>
      </c>
    </row>
    <row r="28" spans="1:27" ht="12.5" x14ac:dyDescent="0.25">
      <c r="A28" s="350"/>
      <c r="B28" s="388" t="str">
        <f>'2. Direct Care Staff'!C39</f>
        <v>Other (please describe)</v>
      </c>
      <c r="C28" s="389">
        <f>IF(AND('2. Direct Care Staff'!D39="",'3. Supervisors'!D27=""),0,SUM('2. Direct Care Staff'!D39,'3. Supervisors'!D27))</f>
        <v>0</v>
      </c>
      <c r="D28" s="395"/>
      <c r="E28" s="396" t="s">
        <v>86</v>
      </c>
      <c r="F28" s="395"/>
      <c r="G28" s="396" t="s">
        <v>86</v>
      </c>
      <c r="H28" s="395"/>
      <c r="I28" s="397" t="s">
        <v>86</v>
      </c>
      <c r="J28" s="353"/>
      <c r="M28" s="354" t="str">
        <f t="shared" si="0"/>
        <v>Hours_40</v>
      </c>
      <c r="N28" s="354" t="str">
        <f t="shared" si="1"/>
        <v>Hours_150</v>
      </c>
      <c r="O28" s="354" t="str">
        <f t="shared" si="2"/>
        <v>Hours_268</v>
      </c>
    </row>
    <row r="29" spans="1:27" ht="12.5" x14ac:dyDescent="0.25">
      <c r="A29" s="350"/>
      <c r="B29" s="382" t="str">
        <f>'2. Direct Care Staff'!C40</f>
        <v>Other (please describe)</v>
      </c>
      <c r="C29" s="383">
        <f>IF(AND('2. Direct Care Staff'!D40="",'3. Supervisors'!D28=""),0,SUM('2. Direct Care Staff'!D40,'3. Supervisors'!D28))</f>
        <v>0</v>
      </c>
      <c r="D29" s="395"/>
      <c r="E29" s="396" t="s">
        <v>86</v>
      </c>
      <c r="F29" s="395"/>
      <c r="G29" s="396" t="s">
        <v>86</v>
      </c>
      <c r="H29" s="395"/>
      <c r="I29" s="397" t="s">
        <v>86</v>
      </c>
      <c r="J29" s="353"/>
      <c r="M29" s="354" t="str">
        <f t="shared" si="0"/>
        <v>Hours_40</v>
      </c>
      <c r="N29" s="354" t="str">
        <f t="shared" si="1"/>
        <v>Hours_150</v>
      </c>
      <c r="O29" s="354" t="str">
        <f t="shared" si="2"/>
        <v>Hours_268</v>
      </c>
    </row>
    <row r="30" spans="1:27" ht="12.5" x14ac:dyDescent="0.25">
      <c r="A30" s="350"/>
      <c r="B30" s="398" t="str">
        <f>'2. Direct Care Staff'!C41</f>
        <v>Other (please describe)</v>
      </c>
      <c r="C30" s="399">
        <f>IF(AND('2. Direct Care Staff'!D41="",'3. Supervisors'!D29=""),0,SUM('2. Direct Care Staff'!D41,'3. Supervisors'!D29))</f>
        <v>0</v>
      </c>
      <c r="D30" s="395"/>
      <c r="E30" s="396" t="s">
        <v>86</v>
      </c>
      <c r="F30" s="395"/>
      <c r="G30" s="396" t="s">
        <v>86</v>
      </c>
      <c r="H30" s="395"/>
      <c r="I30" s="397" t="s">
        <v>86</v>
      </c>
      <c r="J30" s="353"/>
      <c r="M30" s="354" t="str">
        <f t="shared" si="0"/>
        <v>Hours_40</v>
      </c>
      <c r="N30" s="354" t="str">
        <f t="shared" si="1"/>
        <v>Hours_150</v>
      </c>
      <c r="O30" s="354" t="str">
        <f t="shared" si="2"/>
        <v>Hours_268</v>
      </c>
    </row>
    <row r="31" spans="1:27" ht="12.5" x14ac:dyDescent="0.25">
      <c r="A31" s="350"/>
      <c r="B31" s="400" t="str">
        <f>'2. Direct Care Staff'!C42</f>
        <v>Other (please describe)</v>
      </c>
      <c r="C31" s="401">
        <f>IF(AND('2. Direct Care Staff'!D42="",'3. Supervisors'!D30=""),0,SUM('2. Direct Care Staff'!D42,'3. Supervisors'!D30))</f>
        <v>0</v>
      </c>
      <c r="D31" s="395"/>
      <c r="E31" s="396" t="s">
        <v>86</v>
      </c>
      <c r="F31" s="395"/>
      <c r="G31" s="396" t="s">
        <v>86</v>
      </c>
      <c r="H31" s="395"/>
      <c r="I31" s="397" t="s">
        <v>86</v>
      </c>
      <c r="J31" s="353"/>
      <c r="M31" s="354" t="str">
        <f t="shared" si="0"/>
        <v>Hours_40</v>
      </c>
      <c r="N31" s="354" t="str">
        <f t="shared" si="1"/>
        <v>Hours_150</v>
      </c>
      <c r="O31" s="354" t="str">
        <f t="shared" si="2"/>
        <v>Hours_268</v>
      </c>
    </row>
    <row r="32" spans="1:27" ht="13" customHeight="1" thickBot="1" x14ac:dyDescent="0.3">
      <c r="A32" s="350"/>
      <c r="B32" s="402" t="str">
        <f>'2. Direct Care Staff'!C43</f>
        <v>Other (please describe)</v>
      </c>
      <c r="C32" s="403">
        <f>IF(AND('2. Direct Care Staff'!D43="",'3. Supervisors'!D31=""),0,SUM('2. Direct Care Staff'!D43,'3. Supervisors'!D31))</f>
        <v>0</v>
      </c>
      <c r="D32" s="404"/>
      <c r="E32" s="405" t="s">
        <v>86</v>
      </c>
      <c r="F32" s="404"/>
      <c r="G32" s="405" t="s">
        <v>86</v>
      </c>
      <c r="H32" s="404"/>
      <c r="I32" s="406" t="s">
        <v>86</v>
      </c>
      <c r="J32" s="353"/>
      <c r="M32" s="354" t="str">
        <f t="shared" si="0"/>
        <v>Hours_40</v>
      </c>
      <c r="N32" s="354" t="str">
        <f t="shared" si="1"/>
        <v>Hours_150</v>
      </c>
      <c r="O32" s="354" t="str">
        <f t="shared" si="2"/>
        <v>Hours_268</v>
      </c>
    </row>
    <row r="33" spans="1:15" ht="13" customHeight="1" x14ac:dyDescent="0.25">
      <c r="A33" s="350"/>
      <c r="J33" s="353"/>
      <c r="M33" s="354" t="str">
        <f t="shared" si="0"/>
        <v>Hours_40</v>
      </c>
      <c r="N33" s="354" t="str">
        <f t="shared" si="1"/>
        <v>Hours_40</v>
      </c>
      <c r="O33" s="354" t="str">
        <f t="shared" si="2"/>
        <v>Hours_268</v>
      </c>
    </row>
    <row r="34" spans="1:15" ht="13" customHeight="1" x14ac:dyDescent="0.3">
      <c r="A34" s="407" t="s">
        <v>286</v>
      </c>
      <c r="B34" s="408"/>
      <c r="C34" s="409"/>
      <c r="D34" s="410"/>
      <c r="E34" s="410"/>
      <c r="F34" s="410"/>
      <c r="G34" s="411"/>
      <c r="H34" s="411"/>
      <c r="I34" s="411"/>
      <c r="J34" s="412"/>
      <c r="M34" s="354" t="str">
        <f t="shared" si="0"/>
        <v>Hours_40</v>
      </c>
      <c r="N34" s="354" t="str">
        <f t="shared" si="1"/>
        <v>Hours_150</v>
      </c>
      <c r="O34" s="354" t="str">
        <f t="shared" si="2"/>
        <v>Hours_268</v>
      </c>
    </row>
    <row r="35" spans="1:15" ht="13" customHeight="1" thickBot="1" x14ac:dyDescent="0.3">
      <c r="A35" s="413" t="s">
        <v>287</v>
      </c>
      <c r="B35" s="414"/>
      <c r="C35" s="414"/>
      <c r="D35" s="414"/>
      <c r="E35" s="414"/>
      <c r="F35" s="414"/>
      <c r="G35" s="414"/>
      <c r="H35" s="414"/>
      <c r="I35" s="414"/>
      <c r="J35" s="415"/>
      <c r="M35" s="354" t="str">
        <f t="shared" si="0"/>
        <v>Hours_40</v>
      </c>
      <c r="N35" s="354" t="str">
        <f t="shared" si="1"/>
        <v>Hours_150</v>
      </c>
      <c r="O35" s="354" t="str">
        <f t="shared" si="2"/>
        <v>Hours_268</v>
      </c>
    </row>
    <row r="36" spans="1:15" ht="24.65" customHeight="1" x14ac:dyDescent="0.25">
      <c r="A36" s="416"/>
      <c r="B36" s="409"/>
      <c r="C36" s="409"/>
      <c r="D36" s="409"/>
      <c r="E36" s="409"/>
      <c r="F36" s="409"/>
      <c r="G36" s="409"/>
      <c r="H36" s="409"/>
      <c r="J36" s="37" t="str">
        <f>TEXT('User Select'!B41,"mmmm d, yyyy")</f>
        <v>December 31, 2024</v>
      </c>
      <c r="M36" s="354" t="str">
        <f t="shared" si="0"/>
        <v>Hours_40</v>
      </c>
      <c r="N36" s="354" t="str">
        <f t="shared" si="1"/>
        <v>Hours_150</v>
      </c>
      <c r="O36" s="354" t="str">
        <f t="shared" si="2"/>
        <v>Hours_268</v>
      </c>
    </row>
    <row r="37" spans="1:15" ht="13" customHeight="1" x14ac:dyDescent="0.25">
      <c r="M37" s="354" t="s">
        <v>288</v>
      </c>
      <c r="N37" s="354" t="s">
        <v>289</v>
      </c>
      <c r="O37" s="354" t="s">
        <v>272</v>
      </c>
    </row>
    <row r="38" spans="1:15" ht="13" customHeight="1" x14ac:dyDescent="0.25">
      <c r="M38" s="354" t="s">
        <v>288</v>
      </c>
      <c r="N38" s="354" t="s">
        <v>289</v>
      </c>
      <c r="O38" s="354" t="s">
        <v>272</v>
      </c>
    </row>
    <row r="39" spans="1:15" ht="13" customHeight="1" x14ac:dyDescent="0.25">
      <c r="M39" s="354" t="s">
        <v>288</v>
      </c>
      <c r="N39" s="354" t="s">
        <v>289</v>
      </c>
      <c r="O39" s="354" t="s">
        <v>272</v>
      </c>
    </row>
    <row r="40" spans="1:15" ht="13" hidden="1" customHeight="1" x14ac:dyDescent="0.35">
      <c r="A40" s="343" t="s">
        <v>32</v>
      </c>
      <c r="M40" s="354" t="s">
        <v>288</v>
      </c>
      <c r="N40" s="354" t="s">
        <v>289</v>
      </c>
      <c r="O40" s="354" t="s">
        <v>272</v>
      </c>
    </row>
    <row r="41" spans="1:15" ht="12.5" hidden="1" x14ac:dyDescent="0.25">
      <c r="M41" s="354" t="s">
        <v>288</v>
      </c>
      <c r="N41" s="354" t="s">
        <v>289</v>
      </c>
      <c r="O41" s="354" t="s">
        <v>272</v>
      </c>
    </row>
    <row r="42" spans="1:15" ht="23.15" hidden="1" customHeight="1" x14ac:dyDescent="0.35">
      <c r="A42" s="418"/>
    </row>
    <row r="43" spans="1:15" ht="24.65" hidden="1" customHeight="1" x14ac:dyDescent="0.25"/>
    <row r="44" spans="1:15" ht="0" hidden="1" customHeight="1" x14ac:dyDescent="0.25">
      <c r="E44" s="419"/>
    </row>
    <row r="46" spans="1:15" ht="12.75" hidden="1" customHeight="1" x14ac:dyDescent="0.25"/>
    <row r="47" spans="1:15" ht="12.75" hidden="1" customHeight="1" x14ac:dyDescent="0.25"/>
    <row r="48" spans="1:15" ht="12.75" hidden="1" customHeight="1" x14ac:dyDescent="0.25"/>
    <row r="49" ht="12.75" hidden="1" customHeight="1" x14ac:dyDescent="0.25"/>
    <row r="50" ht="12.75" hidden="1" customHeight="1" x14ac:dyDescent="0.25"/>
    <row r="51" ht="12.75" hidden="1" customHeight="1" x14ac:dyDescent="0.25"/>
    <row r="52" ht="12.75" hidden="1" customHeight="1" x14ac:dyDescent="0.25"/>
    <row r="53" ht="12.75" hidden="1" customHeight="1" x14ac:dyDescent="0.25"/>
    <row r="54" ht="12.75" hidden="1" customHeight="1" x14ac:dyDescent="0.25"/>
    <row r="55" ht="12.75" hidden="1" customHeight="1" x14ac:dyDescent="0.25"/>
    <row r="56" ht="12.75" hidden="1" customHeight="1" x14ac:dyDescent="0.25"/>
    <row r="57" ht="12.75" hidden="1" customHeight="1" x14ac:dyDescent="0.25"/>
    <row r="58" ht="12.75" hidden="1" customHeight="1" x14ac:dyDescent="0.25"/>
    <row r="59" ht="12.75" hidden="1" customHeight="1" x14ac:dyDescent="0.25"/>
    <row r="60" ht="12.75" hidden="1" customHeight="1" x14ac:dyDescent="0.25"/>
    <row r="61" ht="12.75" hidden="1" customHeight="1" x14ac:dyDescent="0.25"/>
    <row r="62" ht="12.75" hidden="1" customHeight="1" x14ac:dyDescent="0.25"/>
    <row r="63" ht="12.75" hidden="1" customHeight="1" x14ac:dyDescent="0.25"/>
    <row r="64"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sheetData>
  <sheetProtection algorithmName="SHA-512" hashValue="hCzYo1De9rIQ4Px5Wt+QgWA9+Yaryg/fILsNTTresRSTA5Cbt3Ve6muuWwJjRKZHFteaXf8HlPM9u1r0ZKFEoQ==" saltValue="KAeFyB6YxybjPoU8vkZM3w==" spinCount="100000" sheet="1" objects="1" scenarios="1" formatRows="0"/>
  <mergeCells count="1">
    <mergeCell ref="A6:J6"/>
  </mergeCells>
  <dataValidations count="6">
    <dataValidation type="list" allowBlank="1" showInputMessage="1" showErrorMessage="1" prompt="Select the estimated average number of combined holiday and PTO hours per full-time employee. Leave the entry blank if the assumption matches your experience._x000a_" sqref="I13:I32" xr:uid="{D1D41308-B4AF-40E4-93DA-A7EB17717924}">
      <formula1>INDIRECT(O22)</formula1>
    </dataValidation>
    <dataValidation type="list" allowBlank="1" showInputMessage="1" showErrorMessage="1" prompt="Select the estimated average number of onboarding/training hours per full-time employee. Leave the entry blank if the assumption matches your experience._x000a_" sqref="G13:G32" xr:uid="{48CDD4E5-3CCB-4813-A59A-B43B999BC400}">
      <formula1>INDIRECT(N22)</formula1>
    </dataValidation>
    <dataValidation type="list" allowBlank="1" showInputMessage="1" showErrorMessage="1" prompt="Select the estimated average number of training hours per full-time employee. Leave the entry blank if the assumption matches your experience. Note: include continuing education time here." sqref="E13:E32" xr:uid="{A34749B8-351F-46D1-AE87-67C711F8A725}">
      <formula1>INDIRECT(M22)</formula1>
    </dataValidation>
    <dataValidation allowBlank="1" showInputMessage="1" showErrorMessage="1" prompt="Automatically populates, by provider group, the sum of regular employee FTEs that were reported on worksheets 3. Direct Care Staff and 4. Supervisors." sqref="C13:C32" xr:uid="{9A0E22D2-F19F-4791-B071-5D4319CBD3A6}"/>
    <dataValidation type="decimal" operator="greaterThan" allowBlank="1" showInputMessage="1" showErrorMessage="1" sqref="D28:D32 H28:H32 F28:F32" xr:uid="{5EA15A9A-26D5-401D-9D75-050C3E4D38DD}">
      <formula1>-1</formula1>
    </dataValidation>
    <dataValidation allowBlank="1" showInputMessage="1" showErrorMessage="1" prompt="The pre-populated values reflect the assumptions used in the Phase Two Behavioral Health Comparison Rate Development report (see Instructions for report link)" sqref="D13:D27 F13:F27 H13:H27" xr:uid="{0F13B69E-662F-4EEF-ADFB-DB55AECBAF99}"/>
  </dataValidations>
  <printOptions horizontalCentered="1"/>
  <pageMargins left="0.25" right="0.25" top="0.6" bottom="0.6" header="0.25" footer="0.25"/>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5C8F-82B8-4622-B803-2DA872C71377}">
  <sheetPr codeName="Sheet11">
    <pageSetUpPr fitToPage="1"/>
  </sheetPr>
  <dimension ref="A1:AL85"/>
  <sheetViews>
    <sheetView showGridLines="0" zoomScale="70" zoomScaleNormal="70" workbookViewId="0"/>
  </sheetViews>
  <sheetFormatPr defaultColWidth="0" defaultRowHeight="12.5" zeroHeight="1" x14ac:dyDescent="0.25"/>
  <cols>
    <col min="1" max="1" width="7.453125" style="426" customWidth="1"/>
    <col min="2" max="2" width="11.1796875" style="426" customWidth="1"/>
    <col min="3" max="3" width="7.54296875" style="426" customWidth="1"/>
    <col min="4" max="4" width="33.54296875" style="426" bestFit="1" customWidth="1"/>
    <col min="5" max="5" width="54.1796875" style="426" customWidth="1"/>
    <col min="6" max="6" width="16.54296875" style="426" customWidth="1"/>
    <col min="7" max="9" width="17.08984375" style="426" customWidth="1"/>
    <col min="10" max="10" width="17.08984375" style="43" customWidth="1"/>
    <col min="11" max="11" width="2.54296875" style="43" customWidth="1"/>
    <col min="12" max="12" width="53.26953125" style="43" customWidth="1"/>
    <col min="13" max="13" width="21.54296875" style="426" customWidth="1"/>
    <col min="14" max="14" width="9.1796875" style="15" hidden="1" customWidth="1"/>
    <col min="15" max="15" width="11.453125" style="15" hidden="1" customWidth="1"/>
    <col min="16" max="16" width="16" style="15" hidden="1" customWidth="1"/>
    <col min="17" max="17" width="11.453125" style="15" hidden="1" customWidth="1"/>
    <col min="18" max="18" width="22.1796875" style="15" hidden="1" customWidth="1"/>
    <col min="19" max="21" width="11.453125" style="15" hidden="1" customWidth="1"/>
    <col min="22" max="22" width="21.1796875" style="15" hidden="1" customWidth="1"/>
    <col min="23" max="23" width="11.453125" style="15" hidden="1" customWidth="1"/>
    <col min="24" max="30" width="10.81640625" style="15" hidden="1" customWidth="1"/>
    <col min="31" max="37" width="9.1796875" style="15" hidden="1" customWidth="1"/>
    <col min="38" max="38" width="10.54296875" style="15" hidden="1" customWidth="1"/>
    <col min="39" max="16384" width="9.1796875" style="15" hidden="1"/>
  </cols>
  <sheetData>
    <row r="1" spans="1:33" ht="15" customHeight="1" x14ac:dyDescent="0.35">
      <c r="A1" s="340" t="str">
        <f>'User Select'!A1</f>
        <v>Washington State Health Care Authority</v>
      </c>
      <c r="B1" s="420"/>
      <c r="C1" s="420"/>
      <c r="D1" s="420"/>
      <c r="E1" s="420"/>
      <c r="F1" s="420"/>
      <c r="G1" s="420"/>
      <c r="H1" s="420"/>
      <c r="I1" s="420"/>
      <c r="J1" s="420"/>
      <c r="K1" s="420"/>
      <c r="L1" s="420"/>
      <c r="M1" s="421"/>
      <c r="N1" s="38" t="s">
        <v>32</v>
      </c>
      <c r="P1" s="126"/>
      <c r="Q1" s="344"/>
    </row>
    <row r="2" spans="1:33" ht="15" customHeight="1" x14ac:dyDescent="0.35">
      <c r="A2" s="345" t="str">
        <f>'User Select'!A2</f>
        <v>Behavioral Health Provider Staffing and Expense Survey - 2024 Data Collection Tool</v>
      </c>
      <c r="B2" s="422"/>
      <c r="C2" s="422"/>
      <c r="D2" s="422"/>
      <c r="E2" s="422"/>
      <c r="F2" s="422"/>
      <c r="G2" s="422"/>
      <c r="H2" s="422"/>
      <c r="I2" s="422"/>
      <c r="J2" s="422"/>
      <c r="K2" s="422"/>
      <c r="L2" s="422"/>
      <c r="M2" s="423"/>
      <c r="N2" s="38"/>
      <c r="P2" s="348"/>
      <c r="Q2" s="344"/>
    </row>
    <row r="3" spans="1:33" ht="15" customHeight="1" x14ac:dyDescent="0.25">
      <c r="A3" s="349" t="s">
        <v>64</v>
      </c>
      <c r="B3" s="422"/>
      <c r="C3" s="422"/>
      <c r="D3" s="422"/>
      <c r="E3" s="422"/>
      <c r="F3" s="422"/>
      <c r="G3" s="422"/>
      <c r="H3" s="422"/>
      <c r="I3" s="422"/>
      <c r="J3" s="422"/>
      <c r="K3" s="422"/>
      <c r="L3" s="422"/>
      <c r="M3" s="423"/>
      <c r="P3" s="348" t="s">
        <v>290</v>
      </c>
    </row>
    <row r="4" spans="1:33" ht="13" customHeight="1" x14ac:dyDescent="0.35">
      <c r="A4" s="424"/>
      <c r="B4" s="425"/>
      <c r="M4" s="427"/>
      <c r="P4" s="428" t="s">
        <v>291</v>
      </c>
    </row>
    <row r="5" spans="1:33" ht="16" customHeight="1" x14ac:dyDescent="0.25">
      <c r="A5" s="429" t="s">
        <v>292</v>
      </c>
      <c r="B5" s="430"/>
      <c r="C5" s="430"/>
      <c r="D5" s="430"/>
      <c r="E5" s="430"/>
      <c r="F5" s="430"/>
      <c r="G5" s="430"/>
      <c r="H5" s="430"/>
      <c r="I5" s="430"/>
      <c r="J5" s="431"/>
      <c r="K5" s="431"/>
      <c r="L5" s="431"/>
      <c r="M5" s="432"/>
      <c r="P5" s="348" t="str">
        <f>"Reporting period for this section: "&amp;'User Select'!B36&amp;"."</f>
        <v>Reporting period for this section: 7/1/2023 - 6/30/2024.</v>
      </c>
    </row>
    <row r="6" spans="1:33" ht="16" customHeight="1" x14ac:dyDescent="0.25">
      <c r="A6" s="433" t="s">
        <v>89</v>
      </c>
      <c r="B6" s="434"/>
      <c r="C6" s="434"/>
      <c r="D6" s="434"/>
      <c r="E6" s="434"/>
      <c r="F6" s="434"/>
      <c r="G6" s="434"/>
      <c r="H6" s="434"/>
      <c r="I6" s="434"/>
      <c r="J6" s="435"/>
      <c r="K6" s="435"/>
      <c r="L6" s="435"/>
      <c r="M6" s="436"/>
      <c r="P6" s="348" t="str">
        <f>"Reporting period for this section: "&amp;'User Select'!B37&amp;"."</f>
        <v>Reporting period for this section: 45566.</v>
      </c>
    </row>
    <row r="7" spans="1:33" s="438" customFormat="1" ht="48.5" customHeight="1" x14ac:dyDescent="0.25">
      <c r="A7" s="726" t="str">
        <f>P3</f>
        <v>Each applicable field contains instructions to assist the agency in completing this section. Please read each field carefully and refer to the Instructions tab for additional guidance. Please note that team-based services are excluded from this data collection as they are provided by more than one person. Only provide information for services your agency provides. If a service is listed and your agency does not provide that service, please disregard that line item and leave entries at the default selection.</v>
      </c>
      <c r="B7" s="727"/>
      <c r="C7" s="727"/>
      <c r="D7" s="727"/>
      <c r="E7" s="727"/>
      <c r="F7" s="727"/>
      <c r="G7" s="727"/>
      <c r="H7" s="727"/>
      <c r="I7" s="727"/>
      <c r="J7" s="727"/>
      <c r="K7" s="437"/>
      <c r="L7" s="437"/>
      <c r="M7" s="58"/>
      <c r="P7" s="439" t="s">
        <v>293</v>
      </c>
    </row>
    <row r="8" spans="1:33" ht="105.75" customHeight="1" x14ac:dyDescent="0.25">
      <c r="A8" s="726" t="s">
        <v>294</v>
      </c>
      <c r="B8" s="727"/>
      <c r="C8" s="727"/>
      <c r="D8" s="727"/>
      <c r="E8" s="727"/>
      <c r="F8" s="727"/>
      <c r="G8" s="727"/>
      <c r="H8" s="727"/>
      <c r="I8" s="727"/>
      <c r="J8" s="727"/>
      <c r="K8" s="727"/>
      <c r="L8" s="727"/>
      <c r="M8" s="728"/>
      <c r="P8" s="440" t="s">
        <v>295</v>
      </c>
    </row>
    <row r="9" spans="1:33" ht="18.5" customHeight="1" x14ac:dyDescent="0.3">
      <c r="A9" s="359" t="str">
        <f>P5</f>
        <v>Reporting period for this section: 7/1/2023 - 6/30/2024.</v>
      </c>
      <c r="B9" s="360"/>
      <c r="C9" s="360"/>
      <c r="D9" s="360"/>
      <c r="E9" s="360"/>
      <c r="F9" s="360"/>
      <c r="G9" s="441"/>
      <c r="H9" s="441"/>
      <c r="I9" s="441"/>
      <c r="J9" s="441"/>
      <c r="K9" s="441"/>
      <c r="L9" s="441"/>
      <c r="M9" s="58"/>
      <c r="P9" s="442" t="s">
        <v>81</v>
      </c>
    </row>
    <row r="10" spans="1:33" ht="14.5" customHeight="1" thickBot="1" x14ac:dyDescent="0.4">
      <c r="A10" s="443"/>
      <c r="B10" s="444"/>
      <c r="M10" s="445"/>
      <c r="P10" s="440" t="s">
        <v>296</v>
      </c>
    </row>
    <row r="11" spans="1:33" ht="26" x14ac:dyDescent="0.3">
      <c r="A11" s="446" t="s">
        <v>297</v>
      </c>
      <c r="B11" s="447" t="s">
        <v>298</v>
      </c>
      <c r="C11" s="447" t="s">
        <v>299</v>
      </c>
      <c r="D11" s="447" t="s">
        <v>300</v>
      </c>
      <c r="E11" s="447" t="s">
        <v>301</v>
      </c>
      <c r="F11" s="447" t="s">
        <v>302</v>
      </c>
      <c r="G11" s="447" t="s">
        <v>303</v>
      </c>
      <c r="H11" s="447" t="s">
        <v>304</v>
      </c>
      <c r="I11" s="447" t="s">
        <v>305</v>
      </c>
      <c r="J11" s="447" t="s">
        <v>306</v>
      </c>
      <c r="K11" s="447"/>
      <c r="L11" s="448" t="s">
        <v>307</v>
      </c>
      <c r="M11" s="449"/>
    </row>
    <row r="12" spans="1:33" ht="42.65" customHeight="1" x14ac:dyDescent="0.3">
      <c r="A12" s="450" t="s">
        <v>173</v>
      </c>
      <c r="B12" s="379" t="s">
        <v>174</v>
      </c>
      <c r="C12" s="379" t="s">
        <v>175</v>
      </c>
      <c r="D12" s="379" t="s">
        <v>176</v>
      </c>
      <c r="E12" s="379" t="s">
        <v>269</v>
      </c>
      <c r="F12" s="451" t="s">
        <v>178</v>
      </c>
      <c r="G12" s="451" t="s">
        <v>179</v>
      </c>
      <c r="H12" s="451" t="s">
        <v>180</v>
      </c>
      <c r="I12" s="451" t="s">
        <v>308</v>
      </c>
      <c r="J12" s="451" t="s">
        <v>309</v>
      </c>
      <c r="K12" s="451"/>
      <c r="L12" s="452" t="s">
        <v>310</v>
      </c>
      <c r="M12" s="449"/>
      <c r="S12" s="428"/>
    </row>
    <row r="13" spans="1:33" x14ac:dyDescent="0.25">
      <c r="A13" s="453">
        <v>1</v>
      </c>
      <c r="B13" s="454" t="s">
        <v>311</v>
      </c>
      <c r="C13" s="455" t="s">
        <v>312</v>
      </c>
      <c r="D13" s="455" t="s">
        <v>313</v>
      </c>
      <c r="E13" s="456" t="s">
        <v>314</v>
      </c>
      <c r="F13" s="455" t="s">
        <v>315</v>
      </c>
      <c r="G13" s="457">
        <v>90</v>
      </c>
      <c r="H13" s="458" t="s">
        <v>86</v>
      </c>
      <c r="I13" s="457">
        <v>30</v>
      </c>
      <c r="J13" s="459" t="s">
        <v>86</v>
      </c>
      <c r="K13" s="460"/>
      <c r="L13" s="461" t="s">
        <v>86</v>
      </c>
      <c r="M13" s="462"/>
      <c r="S13" s="428"/>
    </row>
    <row r="14" spans="1:33" ht="13" x14ac:dyDescent="0.3">
      <c r="A14" s="463">
        <v>2</v>
      </c>
      <c r="B14" s="464" t="s">
        <v>316</v>
      </c>
      <c r="C14" s="465" t="s">
        <v>312</v>
      </c>
      <c r="D14" s="465" t="s">
        <v>313</v>
      </c>
      <c r="E14" s="466" t="s">
        <v>317</v>
      </c>
      <c r="F14" s="465" t="s">
        <v>315</v>
      </c>
      <c r="G14" s="467">
        <v>90</v>
      </c>
      <c r="H14" s="459" t="s">
        <v>86</v>
      </c>
      <c r="I14" s="467">
        <v>30</v>
      </c>
      <c r="J14" s="459" t="s">
        <v>86</v>
      </c>
      <c r="K14" s="460"/>
      <c r="L14" s="461" t="s">
        <v>86</v>
      </c>
      <c r="M14" s="462"/>
      <c r="O14" s="468" t="s">
        <v>218</v>
      </c>
      <c r="P14" s="469" t="s">
        <v>318</v>
      </c>
      <c r="Q14" s="470" t="s">
        <v>86</v>
      </c>
      <c r="R14" s="15" t="s">
        <v>319</v>
      </c>
      <c r="S14" s="15" t="s">
        <v>320</v>
      </c>
      <c r="T14" s="15" t="s">
        <v>321</v>
      </c>
      <c r="U14" s="15" t="s">
        <v>322</v>
      </c>
      <c r="V14" s="15" t="s">
        <v>323</v>
      </c>
    </row>
    <row r="15" spans="1:33" ht="13" x14ac:dyDescent="0.3">
      <c r="A15" s="471">
        <v>3</v>
      </c>
      <c r="B15" s="472" t="s">
        <v>324</v>
      </c>
      <c r="C15" s="473" t="s">
        <v>312</v>
      </c>
      <c r="D15" s="473" t="s">
        <v>325</v>
      </c>
      <c r="E15" s="474" t="s">
        <v>326</v>
      </c>
      <c r="F15" s="473" t="s">
        <v>327</v>
      </c>
      <c r="G15" s="475">
        <v>30</v>
      </c>
      <c r="H15" s="459" t="s">
        <v>86</v>
      </c>
      <c r="I15" s="475">
        <v>10</v>
      </c>
      <c r="J15" s="459" t="s">
        <v>86</v>
      </c>
      <c r="K15" s="460"/>
      <c r="L15" s="461" t="s">
        <v>86</v>
      </c>
      <c r="M15" s="462"/>
      <c r="P15" s="469" t="s">
        <v>328</v>
      </c>
      <c r="Q15" s="470" t="s">
        <v>86</v>
      </c>
      <c r="R15" s="470" t="s">
        <v>182</v>
      </c>
      <c r="S15" s="15" t="s">
        <v>183</v>
      </c>
      <c r="T15" s="15" t="s">
        <v>184</v>
      </c>
      <c r="U15" s="15" t="s">
        <v>185</v>
      </c>
      <c r="V15" s="15" t="s">
        <v>186</v>
      </c>
      <c r="W15" s="15" t="s">
        <v>187</v>
      </c>
      <c r="X15" s="15" t="s">
        <v>188</v>
      </c>
      <c r="Y15" s="15" t="s">
        <v>189</v>
      </c>
      <c r="Z15" s="15" t="s">
        <v>190</v>
      </c>
      <c r="AA15" s="15" t="s">
        <v>191</v>
      </c>
      <c r="AB15" s="15" t="s">
        <v>192</v>
      </c>
      <c r="AC15" s="15" t="s">
        <v>193</v>
      </c>
      <c r="AD15" s="15" t="s">
        <v>194</v>
      </c>
      <c r="AE15" s="15" t="s">
        <v>195</v>
      </c>
      <c r="AF15" s="15" t="s">
        <v>196</v>
      </c>
      <c r="AG15" s="15" t="s">
        <v>329</v>
      </c>
    </row>
    <row r="16" spans="1:33" ht="13" x14ac:dyDescent="0.3">
      <c r="A16" s="463">
        <v>4</v>
      </c>
      <c r="B16" s="464" t="s">
        <v>330</v>
      </c>
      <c r="C16" s="465" t="s">
        <v>312</v>
      </c>
      <c r="D16" s="465" t="s">
        <v>325</v>
      </c>
      <c r="E16" s="466" t="s">
        <v>331</v>
      </c>
      <c r="F16" s="465" t="s">
        <v>332</v>
      </c>
      <c r="G16" s="467">
        <v>45</v>
      </c>
      <c r="H16" s="459" t="s">
        <v>86</v>
      </c>
      <c r="I16" s="467">
        <v>15</v>
      </c>
      <c r="J16" s="459" t="s">
        <v>86</v>
      </c>
      <c r="K16" s="460"/>
      <c r="L16" s="461" t="s">
        <v>86</v>
      </c>
      <c r="M16" s="462"/>
      <c r="P16" s="476"/>
      <c r="Q16" s="476"/>
    </row>
    <row r="17" spans="1:17" ht="13" x14ac:dyDescent="0.3">
      <c r="A17" s="471">
        <v>5</v>
      </c>
      <c r="B17" s="472" t="s">
        <v>333</v>
      </c>
      <c r="C17" s="473" t="s">
        <v>312</v>
      </c>
      <c r="D17" s="473" t="s">
        <v>325</v>
      </c>
      <c r="E17" s="474" t="s">
        <v>334</v>
      </c>
      <c r="F17" s="473" t="s">
        <v>335</v>
      </c>
      <c r="G17" s="475">
        <v>60</v>
      </c>
      <c r="H17" s="459" t="s">
        <v>86</v>
      </c>
      <c r="I17" s="475">
        <v>20</v>
      </c>
      <c r="J17" s="459" t="s">
        <v>86</v>
      </c>
      <c r="K17" s="460"/>
      <c r="L17" s="461" t="s">
        <v>86</v>
      </c>
      <c r="M17" s="462"/>
      <c r="P17" s="476"/>
      <c r="Q17" s="476"/>
    </row>
    <row r="18" spans="1:17" ht="13" x14ac:dyDescent="0.3">
      <c r="A18" s="463">
        <v>6</v>
      </c>
      <c r="B18" s="464" t="s">
        <v>336</v>
      </c>
      <c r="C18" s="465" t="s">
        <v>312</v>
      </c>
      <c r="D18" s="465" t="s">
        <v>337</v>
      </c>
      <c r="E18" s="466" t="s">
        <v>338</v>
      </c>
      <c r="F18" s="465" t="s">
        <v>339</v>
      </c>
      <c r="G18" s="467">
        <v>15</v>
      </c>
      <c r="H18" s="459" t="s">
        <v>86</v>
      </c>
      <c r="I18" s="467">
        <v>5</v>
      </c>
      <c r="J18" s="459" t="s">
        <v>86</v>
      </c>
      <c r="K18" s="460"/>
      <c r="L18" s="461" t="s">
        <v>86</v>
      </c>
      <c r="M18" s="462"/>
      <c r="P18" s="476"/>
      <c r="Q18" s="476"/>
    </row>
    <row r="19" spans="1:17" ht="13" x14ac:dyDescent="0.3">
      <c r="A19" s="471">
        <v>7</v>
      </c>
      <c r="B19" s="472" t="s">
        <v>340</v>
      </c>
      <c r="C19" s="473" t="s">
        <v>312</v>
      </c>
      <c r="D19" s="473" t="s">
        <v>337</v>
      </c>
      <c r="E19" s="474" t="s">
        <v>341</v>
      </c>
      <c r="F19" s="473" t="s">
        <v>339</v>
      </c>
      <c r="G19" s="475">
        <v>15</v>
      </c>
      <c r="H19" s="459" t="s">
        <v>86</v>
      </c>
      <c r="I19" s="475">
        <v>5</v>
      </c>
      <c r="J19" s="459" t="s">
        <v>86</v>
      </c>
      <c r="K19" s="460"/>
      <c r="L19" s="461" t="s">
        <v>86</v>
      </c>
      <c r="M19" s="462"/>
      <c r="P19" s="476"/>
      <c r="Q19" s="476"/>
    </row>
    <row r="20" spans="1:17" ht="13" x14ac:dyDescent="0.3">
      <c r="A20" s="463">
        <v>8</v>
      </c>
      <c r="B20" s="464" t="s">
        <v>342</v>
      </c>
      <c r="C20" s="465" t="s">
        <v>312</v>
      </c>
      <c r="D20" s="465" t="s">
        <v>343</v>
      </c>
      <c r="E20" s="466" t="s">
        <v>344</v>
      </c>
      <c r="F20" s="465" t="s">
        <v>339</v>
      </c>
      <c r="G20" s="467">
        <v>15</v>
      </c>
      <c r="H20" s="459" t="s">
        <v>86</v>
      </c>
      <c r="I20" s="467">
        <v>8</v>
      </c>
      <c r="J20" s="459" t="s">
        <v>86</v>
      </c>
      <c r="K20" s="460"/>
      <c r="L20" s="461" t="s">
        <v>86</v>
      </c>
      <c r="M20" s="462"/>
      <c r="P20" s="476"/>
      <c r="Q20" s="476"/>
    </row>
    <row r="21" spans="1:17" ht="25" x14ac:dyDescent="0.3">
      <c r="A21" s="471">
        <v>9</v>
      </c>
      <c r="B21" s="472" t="s">
        <v>345</v>
      </c>
      <c r="C21" s="473" t="s">
        <v>346</v>
      </c>
      <c r="D21" s="473" t="s">
        <v>347</v>
      </c>
      <c r="E21" s="474" t="s">
        <v>348</v>
      </c>
      <c r="F21" s="473" t="s">
        <v>327</v>
      </c>
      <c r="G21" s="475">
        <v>30</v>
      </c>
      <c r="H21" s="459" t="s">
        <v>86</v>
      </c>
      <c r="I21" s="475">
        <v>24</v>
      </c>
      <c r="J21" s="459" t="s">
        <v>86</v>
      </c>
      <c r="K21" s="460"/>
      <c r="L21" s="461" t="s">
        <v>86</v>
      </c>
      <c r="M21" s="462"/>
      <c r="P21" s="476"/>
      <c r="Q21" s="476"/>
    </row>
    <row r="22" spans="1:17" ht="37.5" x14ac:dyDescent="0.3">
      <c r="A22" s="463">
        <v>10</v>
      </c>
      <c r="B22" s="464" t="s">
        <v>349</v>
      </c>
      <c r="C22" s="465" t="s">
        <v>346</v>
      </c>
      <c r="D22" s="465" t="s">
        <v>347</v>
      </c>
      <c r="E22" s="466" t="s">
        <v>350</v>
      </c>
      <c r="F22" s="465" t="s">
        <v>339</v>
      </c>
      <c r="G22" s="467">
        <v>15</v>
      </c>
      <c r="H22" s="459" t="s">
        <v>86</v>
      </c>
      <c r="I22" s="467">
        <v>6</v>
      </c>
      <c r="J22" s="459" t="s">
        <v>86</v>
      </c>
      <c r="K22" s="460"/>
      <c r="L22" s="461" t="s">
        <v>86</v>
      </c>
      <c r="M22" s="462"/>
      <c r="P22" s="476"/>
      <c r="Q22" s="476"/>
    </row>
    <row r="23" spans="1:17" ht="25" x14ac:dyDescent="0.3">
      <c r="A23" s="471">
        <v>11</v>
      </c>
      <c r="B23" s="472" t="s">
        <v>351</v>
      </c>
      <c r="C23" s="473" t="s">
        <v>312</v>
      </c>
      <c r="D23" s="473" t="s">
        <v>313</v>
      </c>
      <c r="E23" s="474" t="s">
        <v>352</v>
      </c>
      <c r="F23" s="473" t="s">
        <v>315</v>
      </c>
      <c r="G23" s="475">
        <v>60</v>
      </c>
      <c r="H23" s="459" t="s">
        <v>86</v>
      </c>
      <c r="I23" s="475">
        <v>20</v>
      </c>
      <c r="J23" s="459" t="s">
        <v>86</v>
      </c>
      <c r="K23" s="460"/>
      <c r="L23" s="461" t="s">
        <v>86</v>
      </c>
      <c r="M23" s="462"/>
      <c r="P23" s="476"/>
      <c r="Q23" s="476"/>
    </row>
    <row r="24" spans="1:17" ht="25" x14ac:dyDescent="0.3">
      <c r="A24" s="463">
        <v>12</v>
      </c>
      <c r="B24" s="464" t="s">
        <v>353</v>
      </c>
      <c r="C24" s="465" t="s">
        <v>312</v>
      </c>
      <c r="D24" s="465" t="s">
        <v>354</v>
      </c>
      <c r="E24" s="466" t="s">
        <v>355</v>
      </c>
      <c r="F24" s="465" t="s">
        <v>315</v>
      </c>
      <c r="G24" s="467">
        <v>15</v>
      </c>
      <c r="H24" s="459" t="s">
        <v>86</v>
      </c>
      <c r="I24" s="467">
        <v>5</v>
      </c>
      <c r="J24" s="459" t="s">
        <v>86</v>
      </c>
      <c r="K24" s="460"/>
      <c r="L24" s="461" t="s">
        <v>86</v>
      </c>
      <c r="M24" s="462"/>
      <c r="P24" s="476"/>
      <c r="Q24" s="476"/>
    </row>
    <row r="25" spans="1:17" ht="25" x14ac:dyDescent="0.3">
      <c r="A25" s="471">
        <v>13</v>
      </c>
      <c r="B25" s="472" t="s">
        <v>356</v>
      </c>
      <c r="C25" s="473" t="s">
        <v>312</v>
      </c>
      <c r="D25" s="473" t="s">
        <v>354</v>
      </c>
      <c r="E25" s="474" t="s">
        <v>357</v>
      </c>
      <c r="F25" s="473" t="s">
        <v>315</v>
      </c>
      <c r="G25" s="475">
        <v>25</v>
      </c>
      <c r="H25" s="459" t="s">
        <v>86</v>
      </c>
      <c r="I25" s="475">
        <v>10</v>
      </c>
      <c r="J25" s="459" t="s">
        <v>86</v>
      </c>
      <c r="K25" s="460"/>
      <c r="L25" s="461" t="s">
        <v>86</v>
      </c>
      <c r="M25" s="462"/>
      <c r="P25" s="476"/>
      <c r="Q25" s="476"/>
    </row>
    <row r="26" spans="1:17" ht="25" x14ac:dyDescent="0.3">
      <c r="A26" s="463">
        <v>14</v>
      </c>
      <c r="B26" s="464" t="s">
        <v>358</v>
      </c>
      <c r="C26" s="465" t="s">
        <v>312</v>
      </c>
      <c r="D26" s="465" t="s">
        <v>354</v>
      </c>
      <c r="E26" s="466" t="s">
        <v>359</v>
      </c>
      <c r="F26" s="465" t="s">
        <v>315</v>
      </c>
      <c r="G26" s="467">
        <v>40</v>
      </c>
      <c r="H26" s="459" t="s">
        <v>86</v>
      </c>
      <c r="I26" s="467">
        <v>14</v>
      </c>
      <c r="J26" s="459" t="s">
        <v>86</v>
      </c>
      <c r="K26" s="460"/>
      <c r="L26" s="461" t="s">
        <v>86</v>
      </c>
      <c r="M26" s="462"/>
      <c r="P26" s="476"/>
      <c r="Q26" s="476"/>
    </row>
    <row r="27" spans="1:17" ht="13" x14ac:dyDescent="0.3">
      <c r="A27" s="471">
        <v>15</v>
      </c>
      <c r="B27" s="472" t="s">
        <v>360</v>
      </c>
      <c r="C27" s="473" t="s">
        <v>346</v>
      </c>
      <c r="D27" s="473" t="s">
        <v>361</v>
      </c>
      <c r="E27" s="474" t="s">
        <v>362</v>
      </c>
      <c r="F27" s="473" t="s">
        <v>339</v>
      </c>
      <c r="G27" s="475">
        <v>15</v>
      </c>
      <c r="H27" s="459" t="s">
        <v>86</v>
      </c>
      <c r="I27" s="475">
        <v>5</v>
      </c>
      <c r="J27" s="459" t="s">
        <v>86</v>
      </c>
      <c r="K27" s="460"/>
      <c r="L27" s="461" t="s">
        <v>86</v>
      </c>
      <c r="M27" s="462"/>
      <c r="P27" s="476"/>
      <c r="Q27" s="476"/>
    </row>
    <row r="28" spans="1:17" ht="13" x14ac:dyDescent="0.3">
      <c r="A28" s="463">
        <v>16</v>
      </c>
      <c r="B28" s="464" t="s">
        <v>363</v>
      </c>
      <c r="C28" s="465" t="s">
        <v>312</v>
      </c>
      <c r="D28" s="465" t="s">
        <v>325</v>
      </c>
      <c r="E28" s="466" t="s">
        <v>364</v>
      </c>
      <c r="F28" s="465" t="s">
        <v>339</v>
      </c>
      <c r="G28" s="467">
        <v>15</v>
      </c>
      <c r="H28" s="459" t="s">
        <v>86</v>
      </c>
      <c r="I28" s="467">
        <v>5</v>
      </c>
      <c r="J28" s="459" t="s">
        <v>86</v>
      </c>
      <c r="K28" s="460"/>
      <c r="L28" s="461" t="s">
        <v>86</v>
      </c>
      <c r="M28" s="462"/>
      <c r="P28" s="476"/>
      <c r="Q28" s="476"/>
    </row>
    <row r="29" spans="1:17" ht="13" x14ac:dyDescent="0.3">
      <c r="A29" s="471">
        <v>17</v>
      </c>
      <c r="B29" s="472" t="s">
        <v>363</v>
      </c>
      <c r="C29" s="473" t="s">
        <v>346</v>
      </c>
      <c r="D29" s="473" t="s">
        <v>347</v>
      </c>
      <c r="E29" s="474" t="s">
        <v>365</v>
      </c>
      <c r="F29" s="473" t="s">
        <v>339</v>
      </c>
      <c r="G29" s="475">
        <v>15</v>
      </c>
      <c r="H29" s="459" t="s">
        <v>86</v>
      </c>
      <c r="I29" s="475">
        <v>4</v>
      </c>
      <c r="J29" s="459" t="s">
        <v>86</v>
      </c>
      <c r="K29" s="460"/>
      <c r="L29" s="461" t="s">
        <v>86</v>
      </c>
      <c r="M29" s="462"/>
      <c r="P29" s="476"/>
      <c r="Q29" s="476"/>
    </row>
    <row r="30" spans="1:17" ht="13" x14ac:dyDescent="0.3">
      <c r="A30" s="463">
        <v>18</v>
      </c>
      <c r="B30" s="464" t="s">
        <v>366</v>
      </c>
      <c r="C30" s="465" t="s">
        <v>312</v>
      </c>
      <c r="D30" s="465" t="s">
        <v>313</v>
      </c>
      <c r="E30" s="466" t="s">
        <v>367</v>
      </c>
      <c r="F30" s="465" t="s">
        <v>339</v>
      </c>
      <c r="G30" s="467">
        <v>15</v>
      </c>
      <c r="H30" s="459" t="s">
        <v>86</v>
      </c>
      <c r="I30" s="467">
        <v>5</v>
      </c>
      <c r="J30" s="459" t="s">
        <v>86</v>
      </c>
      <c r="K30" s="460"/>
      <c r="L30" s="461" t="s">
        <v>86</v>
      </c>
      <c r="M30" s="462"/>
      <c r="P30" s="476"/>
      <c r="Q30" s="476"/>
    </row>
    <row r="31" spans="1:17" ht="13" x14ac:dyDescent="0.3">
      <c r="A31" s="471">
        <v>19</v>
      </c>
      <c r="B31" s="472" t="s">
        <v>368</v>
      </c>
      <c r="C31" s="473" t="s">
        <v>312</v>
      </c>
      <c r="D31" s="473" t="s">
        <v>325</v>
      </c>
      <c r="E31" s="474" t="s">
        <v>369</v>
      </c>
      <c r="F31" s="473" t="s">
        <v>339</v>
      </c>
      <c r="G31" s="475">
        <v>15</v>
      </c>
      <c r="H31" s="459" t="s">
        <v>86</v>
      </c>
      <c r="I31" s="475">
        <v>25</v>
      </c>
      <c r="J31" s="459" t="s">
        <v>86</v>
      </c>
      <c r="K31" s="460"/>
      <c r="L31" s="461" t="s">
        <v>86</v>
      </c>
      <c r="M31" s="462"/>
      <c r="P31" s="470"/>
      <c r="Q31" s="470"/>
    </row>
    <row r="32" spans="1:17" ht="13" x14ac:dyDescent="0.3">
      <c r="A32" s="463">
        <v>20</v>
      </c>
      <c r="B32" s="464" t="s">
        <v>370</v>
      </c>
      <c r="C32" s="465" t="s">
        <v>312</v>
      </c>
      <c r="D32" s="465" t="s">
        <v>191</v>
      </c>
      <c r="E32" s="466" t="s">
        <v>371</v>
      </c>
      <c r="F32" s="465" t="s">
        <v>339</v>
      </c>
      <c r="G32" s="467">
        <v>15</v>
      </c>
      <c r="H32" s="459" t="s">
        <v>86</v>
      </c>
      <c r="I32" s="467">
        <v>4</v>
      </c>
      <c r="J32" s="459" t="s">
        <v>86</v>
      </c>
      <c r="K32" s="460"/>
      <c r="L32" s="461" t="s">
        <v>86</v>
      </c>
      <c r="M32" s="462"/>
      <c r="P32" s="470"/>
      <c r="Q32" s="470"/>
    </row>
    <row r="33" spans="1:17" ht="13" x14ac:dyDescent="0.3">
      <c r="A33" s="471">
        <v>21</v>
      </c>
      <c r="B33" s="472" t="s">
        <v>370</v>
      </c>
      <c r="C33" s="473" t="s">
        <v>346</v>
      </c>
      <c r="D33" s="473" t="s">
        <v>191</v>
      </c>
      <c r="E33" s="474" t="s">
        <v>371</v>
      </c>
      <c r="F33" s="473" t="s">
        <v>339</v>
      </c>
      <c r="G33" s="475">
        <v>15</v>
      </c>
      <c r="H33" s="459" t="s">
        <v>86</v>
      </c>
      <c r="I33" s="475">
        <v>4</v>
      </c>
      <c r="J33" s="459" t="s">
        <v>86</v>
      </c>
      <c r="K33" s="460"/>
      <c r="L33" s="461" t="s">
        <v>86</v>
      </c>
      <c r="M33" s="462"/>
      <c r="P33" s="470"/>
      <c r="Q33" s="470"/>
    </row>
    <row r="34" spans="1:17" ht="13" x14ac:dyDescent="0.3">
      <c r="A34" s="463">
        <v>22</v>
      </c>
      <c r="B34" s="464" t="s">
        <v>372</v>
      </c>
      <c r="C34" s="465" t="s">
        <v>312</v>
      </c>
      <c r="D34" s="465" t="s">
        <v>325</v>
      </c>
      <c r="E34" s="466" t="s">
        <v>373</v>
      </c>
      <c r="F34" s="465" t="s">
        <v>339</v>
      </c>
      <c r="G34" s="467">
        <v>15</v>
      </c>
      <c r="H34" s="459" t="s">
        <v>86</v>
      </c>
      <c r="I34" s="467">
        <v>4</v>
      </c>
      <c r="J34" s="459" t="s">
        <v>86</v>
      </c>
      <c r="K34" s="460"/>
      <c r="L34" s="461" t="s">
        <v>86</v>
      </c>
      <c r="M34" s="462"/>
      <c r="P34" s="470"/>
      <c r="Q34" s="470"/>
    </row>
    <row r="35" spans="1:17" ht="13" x14ac:dyDescent="0.3">
      <c r="A35" s="471">
        <v>23</v>
      </c>
      <c r="B35" s="472" t="s">
        <v>374</v>
      </c>
      <c r="C35" s="473" t="s">
        <v>312</v>
      </c>
      <c r="D35" s="473" t="s">
        <v>325</v>
      </c>
      <c r="E35" s="474" t="s">
        <v>375</v>
      </c>
      <c r="F35" s="473" t="s">
        <v>339</v>
      </c>
      <c r="G35" s="475">
        <v>15</v>
      </c>
      <c r="H35" s="459" t="s">
        <v>86</v>
      </c>
      <c r="I35" s="475">
        <v>4</v>
      </c>
      <c r="J35" s="459" t="s">
        <v>86</v>
      </c>
      <c r="K35" s="460"/>
      <c r="L35" s="461" t="s">
        <v>86</v>
      </c>
      <c r="M35" s="462"/>
      <c r="P35" s="470"/>
      <c r="Q35" s="470"/>
    </row>
    <row r="36" spans="1:17" ht="13.5" thickBot="1" x14ac:dyDescent="0.35">
      <c r="A36" s="477">
        <v>24</v>
      </c>
      <c r="B36" s="478" t="s">
        <v>376</v>
      </c>
      <c r="C36" s="479" t="s">
        <v>346</v>
      </c>
      <c r="D36" s="479" t="s">
        <v>377</v>
      </c>
      <c r="E36" s="480" t="s">
        <v>378</v>
      </c>
      <c r="F36" s="479" t="s">
        <v>339</v>
      </c>
      <c r="G36" s="481">
        <v>15</v>
      </c>
      <c r="H36" s="482" t="s">
        <v>86</v>
      </c>
      <c r="I36" s="481">
        <v>4</v>
      </c>
      <c r="J36" s="482" t="s">
        <v>86</v>
      </c>
      <c r="K36" s="483"/>
      <c r="L36" s="484" t="s">
        <v>86</v>
      </c>
      <c r="M36" s="462"/>
      <c r="P36" s="470"/>
      <c r="Q36" s="470"/>
    </row>
    <row r="37" spans="1:17" ht="13" x14ac:dyDescent="0.3">
      <c r="A37" s="485"/>
      <c r="B37"/>
      <c r="C37"/>
      <c r="D37"/>
      <c r="E37"/>
      <c r="F37"/>
      <c r="G37"/>
      <c r="H37"/>
      <c r="I37"/>
      <c r="J37"/>
      <c r="K37"/>
      <c r="L37"/>
      <c r="M37" s="462"/>
      <c r="P37" s="470"/>
      <c r="Q37" s="470"/>
    </row>
    <row r="38" spans="1:17" ht="13" x14ac:dyDescent="0.3">
      <c r="A38" s="485"/>
      <c r="B38"/>
      <c r="C38"/>
      <c r="D38"/>
      <c r="E38"/>
      <c r="F38"/>
      <c r="G38"/>
      <c r="H38"/>
      <c r="I38"/>
      <c r="J38"/>
      <c r="K38"/>
      <c r="L38"/>
      <c r="M38" s="462"/>
      <c r="P38" s="470"/>
      <c r="Q38" s="470"/>
    </row>
    <row r="39" spans="1:17" ht="16" customHeight="1" x14ac:dyDescent="0.3">
      <c r="A39" s="429" t="s">
        <v>379</v>
      </c>
      <c r="B39" s="430"/>
      <c r="C39" s="430"/>
      <c r="D39" s="430"/>
      <c r="E39" s="430"/>
      <c r="F39" s="430"/>
      <c r="G39" s="430"/>
      <c r="H39" s="430"/>
      <c r="I39" s="430"/>
      <c r="J39" s="431"/>
      <c r="K39" s="431"/>
      <c r="L39" s="431"/>
      <c r="M39" s="432"/>
      <c r="P39" s="470"/>
      <c r="Q39" s="470"/>
    </row>
    <row r="40" spans="1:17" ht="16" customHeight="1" x14ac:dyDescent="0.3">
      <c r="A40" s="433" t="s">
        <v>89</v>
      </c>
      <c r="B40" s="434"/>
      <c r="C40" s="434"/>
      <c r="D40" s="434"/>
      <c r="E40" s="434"/>
      <c r="F40" s="434"/>
      <c r="G40" s="434"/>
      <c r="H40" s="434"/>
      <c r="I40" s="434"/>
      <c r="J40" s="435"/>
      <c r="K40" s="435"/>
      <c r="L40" s="435"/>
      <c r="M40" s="436"/>
      <c r="P40" s="470"/>
      <c r="Q40" s="470"/>
    </row>
    <row r="41" spans="1:17" ht="47.5" customHeight="1" x14ac:dyDescent="0.3">
      <c r="A41" s="729" t="str">
        <f>P3</f>
        <v>Each applicable field contains instructions to assist the agency in completing this section. Please read each field carefully and refer to the Instructions tab for additional guidance. Please note that team-based services are excluded from this data collection as they are provided by more than one person. Only provide information for services your agency provides. If a service is listed and your agency does not provide that service, please disregard that line item and leave entries at the default selection.</v>
      </c>
      <c r="B41" s="730"/>
      <c r="C41" s="730"/>
      <c r="D41" s="730"/>
      <c r="E41" s="730"/>
      <c r="F41" s="730"/>
      <c r="G41" s="730"/>
      <c r="H41" s="730"/>
      <c r="I41" s="730"/>
      <c r="J41" s="730"/>
      <c r="K41" s="435"/>
      <c r="L41" s="435"/>
      <c r="M41" s="436"/>
      <c r="P41" s="470"/>
      <c r="Q41" s="470"/>
    </row>
    <row r="42" spans="1:17" ht="20" customHeight="1" x14ac:dyDescent="0.3">
      <c r="A42" s="731" t="str">
        <f>P5</f>
        <v>Reporting period for this section: 7/1/2023 - 6/30/2024.</v>
      </c>
      <c r="B42" s="732"/>
      <c r="C42" s="732"/>
      <c r="D42" s="732"/>
      <c r="E42" s="732"/>
      <c r="F42" s="732"/>
      <c r="G42" s="732"/>
      <c r="H42" s="732"/>
      <c r="I42" s="732"/>
      <c r="J42" s="732"/>
      <c r="K42" s="435"/>
      <c r="L42" s="435"/>
      <c r="M42" s="436"/>
      <c r="P42" s="470"/>
      <c r="Q42" s="470"/>
    </row>
    <row r="43" spans="1:17" ht="13.5" thickBot="1" x14ac:dyDescent="0.35">
      <c r="A43" s="485"/>
      <c r="B43"/>
      <c r="C43"/>
      <c r="D43"/>
      <c r="E43"/>
      <c r="F43"/>
      <c r="G43"/>
      <c r="H43"/>
      <c r="I43"/>
      <c r="J43"/>
      <c r="K43"/>
      <c r="L43"/>
      <c r="M43" s="462"/>
      <c r="P43" s="470"/>
      <c r="Q43" s="470"/>
    </row>
    <row r="44" spans="1:17" ht="39" customHeight="1" x14ac:dyDescent="0.3">
      <c r="A44" s="486" t="s">
        <v>297</v>
      </c>
      <c r="B44" s="487" t="s">
        <v>298</v>
      </c>
      <c r="C44" s="487" t="s">
        <v>299</v>
      </c>
      <c r="D44" s="487" t="s">
        <v>300</v>
      </c>
      <c r="E44" s="487" t="s">
        <v>301</v>
      </c>
      <c r="F44" s="487" t="s">
        <v>302</v>
      </c>
      <c r="G44" s="447" t="s">
        <v>303</v>
      </c>
      <c r="H44" s="447" t="s">
        <v>304</v>
      </c>
      <c r="I44" s="487" t="s">
        <v>380</v>
      </c>
      <c r="J44" s="733" t="s">
        <v>307</v>
      </c>
      <c r="K44" s="733"/>
      <c r="L44" s="734"/>
      <c r="M44" s="462"/>
      <c r="P44" s="470"/>
      <c r="Q44" s="488"/>
    </row>
    <row r="45" spans="1:17" ht="13" x14ac:dyDescent="0.3">
      <c r="A45" s="489" t="s">
        <v>173</v>
      </c>
      <c r="B45" s="490" t="s">
        <v>174</v>
      </c>
      <c r="C45" s="490" t="s">
        <v>175</v>
      </c>
      <c r="D45" s="490" t="s">
        <v>176</v>
      </c>
      <c r="E45" s="490" t="s">
        <v>269</v>
      </c>
      <c r="F45" s="491" t="s">
        <v>178</v>
      </c>
      <c r="G45" s="491" t="s">
        <v>179</v>
      </c>
      <c r="H45" s="491" t="s">
        <v>180</v>
      </c>
      <c r="I45" s="491" t="s">
        <v>308</v>
      </c>
      <c r="J45" s="735" t="s">
        <v>309</v>
      </c>
      <c r="K45" s="735"/>
      <c r="L45" s="736"/>
      <c r="M45" s="462"/>
      <c r="P45" s="470"/>
      <c r="Q45" s="470"/>
    </row>
    <row r="46" spans="1:17" ht="25" x14ac:dyDescent="0.3">
      <c r="A46" s="492">
        <v>1</v>
      </c>
      <c r="B46" s="493" t="s">
        <v>381</v>
      </c>
      <c r="C46" s="494" t="s">
        <v>312</v>
      </c>
      <c r="D46" s="495" t="s">
        <v>354</v>
      </c>
      <c r="E46" s="496" t="s">
        <v>382</v>
      </c>
      <c r="F46" s="495" t="s">
        <v>315</v>
      </c>
      <c r="G46" s="497"/>
      <c r="H46" s="498" t="s">
        <v>81</v>
      </c>
      <c r="I46" s="499" t="s">
        <v>81</v>
      </c>
      <c r="J46" s="737" t="s">
        <v>86</v>
      </c>
      <c r="K46" s="737"/>
      <c r="L46" s="738"/>
      <c r="M46" s="462"/>
      <c r="P46" s="470"/>
      <c r="Q46" s="470"/>
    </row>
    <row r="47" spans="1:17" ht="13" customHeight="1" x14ac:dyDescent="0.3">
      <c r="A47" s="500">
        <v>2</v>
      </c>
      <c r="B47" s="501" t="s">
        <v>383</v>
      </c>
      <c r="C47" s="502" t="s">
        <v>312</v>
      </c>
      <c r="D47" s="503" t="s">
        <v>384</v>
      </c>
      <c r="E47" s="504" t="s">
        <v>385</v>
      </c>
      <c r="F47" s="503" t="s">
        <v>339</v>
      </c>
      <c r="G47" s="505">
        <v>15</v>
      </c>
      <c r="H47" s="499" t="s">
        <v>81</v>
      </c>
      <c r="I47" s="499" t="s">
        <v>81</v>
      </c>
      <c r="J47" s="723" t="s">
        <v>86</v>
      </c>
      <c r="K47" s="724"/>
      <c r="L47" s="725"/>
      <c r="M47" s="462"/>
      <c r="P47" s="470"/>
      <c r="Q47" s="470"/>
    </row>
    <row r="48" spans="1:17" ht="13" customHeight="1" x14ac:dyDescent="0.3">
      <c r="A48" s="492">
        <v>3</v>
      </c>
      <c r="B48" s="493" t="s">
        <v>386</v>
      </c>
      <c r="C48" s="494" t="s">
        <v>312</v>
      </c>
      <c r="D48" s="495" t="s">
        <v>384</v>
      </c>
      <c r="E48" s="496" t="s">
        <v>387</v>
      </c>
      <c r="F48" s="495" t="s">
        <v>339</v>
      </c>
      <c r="G48" s="506">
        <v>15</v>
      </c>
      <c r="H48" s="499" t="s">
        <v>81</v>
      </c>
      <c r="I48" s="499" t="s">
        <v>81</v>
      </c>
      <c r="J48" s="723" t="s">
        <v>86</v>
      </c>
      <c r="K48" s="724"/>
      <c r="L48" s="725"/>
      <c r="M48" s="462"/>
      <c r="P48" s="470"/>
      <c r="Q48" s="470"/>
    </row>
    <row r="49" spans="1:17" ht="13" customHeight="1" x14ac:dyDescent="0.3">
      <c r="A49" s="500">
        <v>4</v>
      </c>
      <c r="B49" s="501" t="s">
        <v>388</v>
      </c>
      <c r="C49" s="502" t="s">
        <v>312</v>
      </c>
      <c r="D49" s="503" t="s">
        <v>325</v>
      </c>
      <c r="E49" s="504" t="s">
        <v>389</v>
      </c>
      <c r="F49" s="503" t="s">
        <v>339</v>
      </c>
      <c r="G49" s="505">
        <v>15</v>
      </c>
      <c r="H49" s="499" t="s">
        <v>81</v>
      </c>
      <c r="I49" s="499" t="s">
        <v>81</v>
      </c>
      <c r="J49" s="723" t="s">
        <v>86</v>
      </c>
      <c r="K49" s="724"/>
      <c r="L49" s="725"/>
      <c r="M49" s="462"/>
      <c r="P49" s="470"/>
      <c r="Q49" s="470"/>
    </row>
    <row r="50" spans="1:17" ht="13" customHeight="1" x14ac:dyDescent="0.3">
      <c r="A50" s="492">
        <v>5</v>
      </c>
      <c r="B50" s="493" t="s">
        <v>390</v>
      </c>
      <c r="C50" s="494" t="s">
        <v>312</v>
      </c>
      <c r="D50" s="495" t="s">
        <v>391</v>
      </c>
      <c r="E50" s="496" t="s">
        <v>392</v>
      </c>
      <c r="F50" s="495" t="s">
        <v>339</v>
      </c>
      <c r="G50" s="506">
        <v>15</v>
      </c>
      <c r="H50" s="499" t="s">
        <v>81</v>
      </c>
      <c r="I50" s="499" t="s">
        <v>81</v>
      </c>
      <c r="J50" s="723" t="s">
        <v>86</v>
      </c>
      <c r="K50" s="724"/>
      <c r="L50" s="725"/>
      <c r="M50" s="462"/>
      <c r="P50" s="470"/>
      <c r="Q50" s="470"/>
    </row>
    <row r="51" spans="1:17" ht="25" customHeight="1" x14ac:dyDescent="0.3">
      <c r="A51" s="500">
        <v>6</v>
      </c>
      <c r="B51" s="501" t="s">
        <v>393</v>
      </c>
      <c r="C51" s="502" t="s">
        <v>312</v>
      </c>
      <c r="D51" s="503" t="s">
        <v>391</v>
      </c>
      <c r="E51" s="504" t="s">
        <v>394</v>
      </c>
      <c r="F51" s="503" t="s">
        <v>339</v>
      </c>
      <c r="G51" s="505">
        <v>15</v>
      </c>
      <c r="H51" s="499" t="s">
        <v>81</v>
      </c>
      <c r="I51" s="499" t="s">
        <v>81</v>
      </c>
      <c r="J51" s="723" t="s">
        <v>86</v>
      </c>
      <c r="K51" s="724"/>
      <c r="L51" s="725"/>
      <c r="M51" s="462"/>
      <c r="P51" s="470"/>
      <c r="Q51" s="470"/>
    </row>
    <row r="52" spans="1:17" ht="13.5" customHeight="1" thickBot="1" x14ac:dyDescent="0.35">
      <c r="A52" s="507">
        <v>7</v>
      </c>
      <c r="B52" s="508" t="s">
        <v>395</v>
      </c>
      <c r="C52" s="509" t="s">
        <v>312</v>
      </c>
      <c r="D52" s="510" t="s">
        <v>354</v>
      </c>
      <c r="E52" s="511" t="s">
        <v>396</v>
      </c>
      <c r="F52" s="510" t="s">
        <v>315</v>
      </c>
      <c r="G52" s="512"/>
      <c r="H52" s="513" t="s">
        <v>81</v>
      </c>
      <c r="I52" s="513" t="s">
        <v>81</v>
      </c>
      <c r="J52" s="739" t="s">
        <v>86</v>
      </c>
      <c r="K52" s="740"/>
      <c r="L52" s="741"/>
      <c r="M52" s="462"/>
      <c r="P52" s="470"/>
      <c r="Q52" s="470"/>
    </row>
    <row r="53" spans="1:17" ht="13" x14ac:dyDescent="0.3">
      <c r="A53" s="485"/>
      <c r="B53"/>
      <c r="C53"/>
      <c r="D53"/>
      <c r="E53"/>
      <c r="F53"/>
      <c r="G53"/>
      <c r="H53"/>
      <c r="I53"/>
      <c r="J53"/>
      <c r="K53"/>
      <c r="L53"/>
      <c r="M53" s="462"/>
      <c r="P53" s="470"/>
      <c r="Q53" s="470"/>
    </row>
    <row r="54" spans="1:17" ht="13" x14ac:dyDescent="0.3">
      <c r="A54" s="260"/>
      <c r="B54"/>
      <c r="C54"/>
      <c r="D54"/>
      <c r="E54"/>
      <c r="F54"/>
      <c r="G54"/>
      <c r="H54"/>
      <c r="I54"/>
      <c r="J54"/>
      <c r="K54"/>
      <c r="L54"/>
      <c r="M54" s="462"/>
      <c r="P54" s="470"/>
      <c r="Q54" s="470"/>
    </row>
    <row r="55" spans="1:17" ht="16" customHeight="1" x14ac:dyDescent="0.3">
      <c r="A55" s="429" t="s">
        <v>397</v>
      </c>
      <c r="B55" s="430"/>
      <c r="C55" s="430"/>
      <c r="D55" s="430"/>
      <c r="E55" s="430"/>
      <c r="F55" s="430"/>
      <c r="G55" s="430"/>
      <c r="H55" s="430"/>
      <c r="I55" s="430"/>
      <c r="J55" s="431"/>
      <c r="K55" s="431"/>
      <c r="L55" s="431"/>
      <c r="M55" s="432"/>
      <c r="P55" s="470"/>
      <c r="Q55" s="470"/>
    </row>
    <row r="56" spans="1:17" ht="16" customHeight="1" x14ac:dyDescent="0.3">
      <c r="A56" s="433" t="s">
        <v>89</v>
      </c>
      <c r="B56" s="434"/>
      <c r="C56" s="434"/>
      <c r="D56" s="434"/>
      <c r="E56" s="434"/>
      <c r="F56" s="434"/>
      <c r="G56" s="434"/>
      <c r="H56" s="434"/>
      <c r="I56" s="434"/>
      <c r="J56" s="435"/>
      <c r="K56" s="435"/>
      <c r="L56" s="435"/>
      <c r="M56" s="436"/>
      <c r="P56" s="470"/>
      <c r="Q56" s="470"/>
    </row>
    <row r="57" spans="1:17" ht="38.5" customHeight="1" x14ac:dyDescent="0.3">
      <c r="A57" s="726" t="str">
        <f>P8</f>
        <v>For providers administering Opioid Treatment Program (OTP) services and utilizing HCPCS code H0020, please complete the below table. Report the services currently billed under code H0020 within your brick-and-mortar locations, the amount of direct and indirect time associated with each service, and the most commonly billed provider type. Do not include services already reported on in the previous two sections.</v>
      </c>
      <c r="B57" s="727"/>
      <c r="C57" s="727"/>
      <c r="D57" s="727"/>
      <c r="E57" s="727"/>
      <c r="F57" s="727"/>
      <c r="G57" s="727"/>
      <c r="H57" s="727"/>
      <c r="I57" s="727"/>
      <c r="J57" s="727"/>
      <c r="K57" s="437"/>
      <c r="L57" s="437"/>
      <c r="M57" s="58"/>
      <c r="P57" s="470"/>
      <c r="Q57" s="470"/>
    </row>
    <row r="58" spans="1:17" ht="18.649999999999999" customHeight="1" x14ac:dyDescent="0.3">
      <c r="A58" s="742" t="str">
        <f>P10</f>
        <v>If your organization is not an OTP, please disregard this section.</v>
      </c>
      <c r="B58" s="743"/>
      <c r="C58" s="743"/>
      <c r="D58" s="743"/>
      <c r="E58" s="743"/>
      <c r="F58" s="743"/>
      <c r="G58" s="743"/>
      <c r="H58" s="743"/>
      <c r="I58" s="743"/>
      <c r="J58" s="743"/>
      <c r="K58" s="437"/>
      <c r="L58" s="437"/>
      <c r="M58" s="58"/>
      <c r="P58" s="470"/>
      <c r="Q58" s="470"/>
    </row>
    <row r="59" spans="1:17" ht="18.649999999999999" customHeight="1" x14ac:dyDescent="0.3">
      <c r="A59" s="744" t="str">
        <f>P5</f>
        <v>Reporting period for this section: 7/1/2023 - 6/30/2024.</v>
      </c>
      <c r="B59" s="745"/>
      <c r="C59" s="745"/>
      <c r="D59" s="745"/>
      <c r="E59" s="745"/>
      <c r="F59" s="745"/>
      <c r="G59" s="745"/>
      <c r="H59" s="745"/>
      <c r="I59" s="745"/>
      <c r="J59" s="745"/>
      <c r="K59" s="437"/>
      <c r="L59" s="437"/>
      <c r="M59" s="58"/>
      <c r="P59" s="470"/>
      <c r="Q59" s="470"/>
    </row>
    <row r="60" spans="1:17" customFormat="1" ht="13" thickBot="1" x14ac:dyDescent="0.3">
      <c r="A60" s="260"/>
      <c r="G60" s="6"/>
      <c r="H60" s="6"/>
      <c r="I60" s="6"/>
      <c r="J60" s="43"/>
      <c r="L60" s="6"/>
      <c r="M60" s="84"/>
    </row>
    <row r="61" spans="1:17" customFormat="1" ht="26" x14ac:dyDescent="0.25">
      <c r="A61" s="514" t="s">
        <v>297</v>
      </c>
      <c r="B61" s="746" t="s">
        <v>398</v>
      </c>
      <c r="C61" s="746"/>
      <c r="D61" s="746"/>
      <c r="E61" s="515" t="s">
        <v>399</v>
      </c>
      <c r="F61" s="515" t="s">
        <v>400</v>
      </c>
      <c r="G61" s="515" t="s">
        <v>380</v>
      </c>
      <c r="H61" s="746" t="s">
        <v>401</v>
      </c>
      <c r="I61" s="746"/>
      <c r="J61" s="746"/>
      <c r="K61" s="747" t="s">
        <v>402</v>
      </c>
      <c r="L61" s="748"/>
      <c r="M61" s="84"/>
      <c r="N61" s="15"/>
    </row>
    <row r="62" spans="1:17" customFormat="1" ht="13" x14ac:dyDescent="0.3">
      <c r="A62" s="516" t="s">
        <v>173</v>
      </c>
      <c r="B62" s="749" t="s">
        <v>174</v>
      </c>
      <c r="C62" s="749"/>
      <c r="D62" s="749"/>
      <c r="E62" s="517" t="s">
        <v>175</v>
      </c>
      <c r="F62" s="517" t="s">
        <v>176</v>
      </c>
      <c r="G62" s="517" t="s">
        <v>269</v>
      </c>
      <c r="H62" s="749" t="s">
        <v>178</v>
      </c>
      <c r="I62" s="749"/>
      <c r="J62" s="749"/>
      <c r="K62" s="750" t="s">
        <v>179</v>
      </c>
      <c r="L62" s="751"/>
      <c r="M62" s="84"/>
      <c r="N62" s="518"/>
    </row>
    <row r="63" spans="1:17" customFormat="1" ht="29.5" customHeight="1" x14ac:dyDescent="0.25">
      <c r="A63" s="519">
        <v>1</v>
      </c>
      <c r="B63" s="752" t="s">
        <v>403</v>
      </c>
      <c r="C63" s="753"/>
      <c r="D63" s="754"/>
      <c r="E63" s="520" t="s">
        <v>404</v>
      </c>
      <c r="F63" s="521" t="s">
        <v>81</v>
      </c>
      <c r="G63" s="521" t="s">
        <v>81</v>
      </c>
      <c r="H63" s="685" t="s">
        <v>86</v>
      </c>
      <c r="I63" s="685"/>
      <c r="J63" s="685"/>
      <c r="K63" s="723" t="s">
        <v>81</v>
      </c>
      <c r="L63" s="725"/>
      <c r="M63" s="84"/>
      <c r="N63" s="522"/>
    </row>
    <row r="64" spans="1:17" customFormat="1" x14ac:dyDescent="0.25">
      <c r="A64" s="523">
        <v>2</v>
      </c>
      <c r="B64" s="755" t="s">
        <v>405</v>
      </c>
      <c r="C64" s="756"/>
      <c r="D64" s="757"/>
      <c r="E64" s="524" t="s">
        <v>406</v>
      </c>
      <c r="F64" s="521" t="s">
        <v>81</v>
      </c>
      <c r="G64" s="521" t="s">
        <v>81</v>
      </c>
      <c r="H64" s="685" t="s">
        <v>86</v>
      </c>
      <c r="I64" s="685"/>
      <c r="J64" s="685"/>
      <c r="K64" s="723" t="s">
        <v>81</v>
      </c>
      <c r="L64" s="725"/>
      <c r="M64" s="84"/>
    </row>
    <row r="65" spans="1:16" customFormat="1" ht="13" x14ac:dyDescent="0.25">
      <c r="A65" s="519">
        <v>3</v>
      </c>
      <c r="B65" s="758" t="s">
        <v>197</v>
      </c>
      <c r="C65" s="759"/>
      <c r="D65" s="760"/>
      <c r="E65" s="525" t="s">
        <v>81</v>
      </c>
      <c r="F65" s="521" t="s">
        <v>81</v>
      </c>
      <c r="G65" s="521" t="s">
        <v>81</v>
      </c>
      <c r="H65" s="685" t="s">
        <v>86</v>
      </c>
      <c r="I65" s="685"/>
      <c r="J65" s="685"/>
      <c r="K65" s="723" t="s">
        <v>81</v>
      </c>
      <c r="L65" s="725"/>
      <c r="M65" s="84"/>
      <c r="P65" s="6"/>
    </row>
    <row r="66" spans="1:16" customFormat="1" ht="13" x14ac:dyDescent="0.25">
      <c r="A66" s="523">
        <v>4</v>
      </c>
      <c r="B66" s="758" t="s">
        <v>197</v>
      </c>
      <c r="C66" s="759"/>
      <c r="D66" s="760"/>
      <c r="E66" s="526" t="s">
        <v>81</v>
      </c>
      <c r="F66" s="521" t="s">
        <v>81</v>
      </c>
      <c r="G66" s="521" t="s">
        <v>81</v>
      </c>
      <c r="H66" s="685" t="s">
        <v>86</v>
      </c>
      <c r="I66" s="685"/>
      <c r="J66" s="685"/>
      <c r="K66" s="723" t="s">
        <v>81</v>
      </c>
      <c r="L66" s="725"/>
      <c r="M66" s="84"/>
    </row>
    <row r="67" spans="1:16" customFormat="1" ht="13" x14ac:dyDescent="0.25">
      <c r="A67" s="519">
        <v>5</v>
      </c>
      <c r="B67" s="758" t="s">
        <v>197</v>
      </c>
      <c r="C67" s="759"/>
      <c r="D67" s="760"/>
      <c r="E67" s="526" t="s">
        <v>81</v>
      </c>
      <c r="F67" s="521" t="s">
        <v>81</v>
      </c>
      <c r="G67" s="521" t="s">
        <v>81</v>
      </c>
      <c r="H67" s="685" t="s">
        <v>86</v>
      </c>
      <c r="I67" s="685"/>
      <c r="J67" s="685"/>
      <c r="K67" s="723" t="s">
        <v>81</v>
      </c>
      <c r="L67" s="725"/>
      <c r="M67" s="84"/>
    </row>
    <row r="68" spans="1:16" customFormat="1" ht="13" x14ac:dyDescent="0.25">
      <c r="A68" s="523">
        <v>6</v>
      </c>
      <c r="B68" s="758" t="s">
        <v>197</v>
      </c>
      <c r="C68" s="759"/>
      <c r="D68" s="760"/>
      <c r="E68" s="526" t="s">
        <v>81</v>
      </c>
      <c r="F68" s="521" t="s">
        <v>81</v>
      </c>
      <c r="G68" s="521" t="s">
        <v>81</v>
      </c>
      <c r="H68" s="685" t="s">
        <v>86</v>
      </c>
      <c r="I68" s="685"/>
      <c r="J68" s="685"/>
      <c r="K68" s="723" t="s">
        <v>81</v>
      </c>
      <c r="L68" s="725"/>
      <c r="M68" s="84"/>
    </row>
    <row r="69" spans="1:16" customFormat="1" ht="13" x14ac:dyDescent="0.25">
      <c r="A69" s="519">
        <v>7</v>
      </c>
      <c r="B69" s="758" t="s">
        <v>197</v>
      </c>
      <c r="C69" s="759"/>
      <c r="D69" s="760"/>
      <c r="E69" s="526" t="s">
        <v>81</v>
      </c>
      <c r="F69" s="521" t="s">
        <v>81</v>
      </c>
      <c r="G69" s="521" t="s">
        <v>81</v>
      </c>
      <c r="H69" s="685" t="s">
        <v>86</v>
      </c>
      <c r="I69" s="685"/>
      <c r="J69" s="685"/>
      <c r="K69" s="723" t="s">
        <v>81</v>
      </c>
      <c r="L69" s="725"/>
      <c r="M69" s="84"/>
    </row>
    <row r="70" spans="1:16" customFormat="1" ht="13.5" thickBot="1" x14ac:dyDescent="0.3">
      <c r="A70" s="527">
        <v>8</v>
      </c>
      <c r="B70" s="761" t="s">
        <v>197</v>
      </c>
      <c r="C70" s="762"/>
      <c r="D70" s="763"/>
      <c r="E70" s="528" t="s">
        <v>81</v>
      </c>
      <c r="F70" s="529" t="s">
        <v>81</v>
      </c>
      <c r="G70" s="529" t="s">
        <v>81</v>
      </c>
      <c r="H70" s="764" t="s">
        <v>86</v>
      </c>
      <c r="I70" s="764"/>
      <c r="J70" s="764"/>
      <c r="K70" s="739" t="s">
        <v>81</v>
      </c>
      <c r="L70" s="741"/>
      <c r="M70" s="84"/>
    </row>
    <row r="71" spans="1:16" customFormat="1" ht="13" customHeight="1" x14ac:dyDescent="0.25">
      <c r="A71" s="260"/>
      <c r="M71" s="84"/>
    </row>
    <row r="72" spans="1:16" customFormat="1" ht="40" customHeight="1" x14ac:dyDescent="0.25">
      <c r="A72" s="765" t="s">
        <v>407</v>
      </c>
      <c r="B72" s="766"/>
      <c r="C72" s="766"/>
      <c r="D72" s="766"/>
      <c r="E72" s="766"/>
      <c r="F72" s="766"/>
      <c r="G72" s="766"/>
      <c r="M72" s="84"/>
    </row>
    <row r="73" spans="1:16" customFormat="1" ht="13" customHeight="1" x14ac:dyDescent="0.25">
      <c r="A73" s="767"/>
      <c r="B73" s="768"/>
      <c r="C73" s="768"/>
      <c r="D73" s="768"/>
      <c r="E73" s="768"/>
      <c r="F73" s="768"/>
      <c r="G73" s="769"/>
      <c r="M73" s="84"/>
    </row>
    <row r="74" spans="1:16" customFormat="1" ht="13" customHeight="1" x14ac:dyDescent="0.25">
      <c r="A74" s="770"/>
      <c r="B74" s="771"/>
      <c r="C74" s="771"/>
      <c r="D74" s="771"/>
      <c r="E74" s="771"/>
      <c r="F74" s="771"/>
      <c r="G74" s="772"/>
      <c r="M74" s="84"/>
    </row>
    <row r="75" spans="1:16" customFormat="1" ht="13" customHeight="1" x14ac:dyDescent="0.25">
      <c r="A75" s="770"/>
      <c r="B75" s="771"/>
      <c r="C75" s="771"/>
      <c r="D75" s="771"/>
      <c r="E75" s="771"/>
      <c r="F75" s="771"/>
      <c r="G75" s="772"/>
      <c r="M75" s="84"/>
    </row>
    <row r="76" spans="1:16" customFormat="1" ht="13" customHeight="1" x14ac:dyDescent="0.25">
      <c r="A76" s="773"/>
      <c r="B76" s="774"/>
      <c r="C76" s="774"/>
      <c r="D76" s="774"/>
      <c r="E76" s="774"/>
      <c r="F76" s="774"/>
      <c r="G76" s="775"/>
      <c r="M76" s="84"/>
    </row>
    <row r="77" spans="1:16" customFormat="1" ht="13" customHeight="1" x14ac:dyDescent="0.25">
      <c r="A77" s="260"/>
      <c r="M77" s="84"/>
    </row>
    <row r="78" spans="1:16" customFormat="1" ht="13" customHeight="1" x14ac:dyDescent="0.25">
      <c r="A78" s="260"/>
      <c r="M78" s="84"/>
    </row>
    <row r="79" spans="1:16" customFormat="1" ht="13" thickBot="1" x14ac:dyDescent="0.3">
      <c r="A79" s="294"/>
      <c r="B79" s="295"/>
      <c r="C79" s="295"/>
      <c r="D79" s="295"/>
      <c r="E79" s="295"/>
      <c r="F79" s="295"/>
      <c r="G79" s="295"/>
      <c r="H79" s="295"/>
      <c r="I79" s="295"/>
      <c r="J79" s="295"/>
      <c r="K79" s="295"/>
      <c r="L79" s="295"/>
      <c r="M79" s="296"/>
    </row>
    <row r="80" spans="1:16" ht="23.15" customHeight="1" x14ac:dyDescent="0.25">
      <c r="M80" s="530" t="str">
        <f>TEXT('User Select'!B41,"mmmm d, yyyy")</f>
        <v>December 31, 2024</v>
      </c>
    </row>
    <row r="81" spans="1:1" ht="21" customHeight="1" x14ac:dyDescent="0.25"/>
    <row r="82" spans="1:1" x14ac:dyDescent="0.25">
      <c r="A82" s="43"/>
    </row>
    <row r="83" spans="1:1" x14ac:dyDescent="0.25"/>
    <row r="84" spans="1:1" x14ac:dyDescent="0.25"/>
    <row r="85" spans="1:1" ht="15.5" hidden="1" x14ac:dyDescent="0.35">
      <c r="A85" s="119" t="s">
        <v>32</v>
      </c>
    </row>
  </sheetData>
  <sheetProtection algorithmName="SHA-512" hashValue="56Gx8rp/qOh7qBIb1M2asbb1NNcvDOFA6yaYkgFJvLEFj8vm2Oyuozlkyl7xFnpSa0F+xKXW88ap4ka2sTZY1w==" saltValue="WwgMFJz0ZeqqY4GgChy0/g==" spinCount="100000" sheet="1" objects="1" scenarios="1" formatRows="0"/>
  <mergeCells count="48">
    <mergeCell ref="B70:D70"/>
    <mergeCell ref="H70:J70"/>
    <mergeCell ref="K70:L70"/>
    <mergeCell ref="A72:G72"/>
    <mergeCell ref="A73:G76"/>
    <mergeCell ref="B68:D68"/>
    <mergeCell ref="H68:J68"/>
    <mergeCell ref="K68:L68"/>
    <mergeCell ref="B69:D69"/>
    <mergeCell ref="H69:J69"/>
    <mergeCell ref="K69:L69"/>
    <mergeCell ref="B66:D66"/>
    <mergeCell ref="H66:J66"/>
    <mergeCell ref="K66:L66"/>
    <mergeCell ref="B67:D67"/>
    <mergeCell ref="H67:J67"/>
    <mergeCell ref="K67:L67"/>
    <mergeCell ref="B64:D64"/>
    <mergeCell ref="H64:J64"/>
    <mergeCell ref="K64:L64"/>
    <mergeCell ref="B65:D65"/>
    <mergeCell ref="H65:J65"/>
    <mergeCell ref="K65:L65"/>
    <mergeCell ref="B62:D62"/>
    <mergeCell ref="H62:J62"/>
    <mergeCell ref="K62:L62"/>
    <mergeCell ref="B63:D63"/>
    <mergeCell ref="H63:J63"/>
    <mergeCell ref="K63:L63"/>
    <mergeCell ref="J52:L52"/>
    <mergeCell ref="A57:J57"/>
    <mergeCell ref="A58:J58"/>
    <mergeCell ref="A59:J59"/>
    <mergeCell ref="B61:D61"/>
    <mergeCell ref="H61:J61"/>
    <mergeCell ref="K61:L61"/>
    <mergeCell ref="J51:L51"/>
    <mergeCell ref="A7:J7"/>
    <mergeCell ref="A8:M8"/>
    <mergeCell ref="A41:J41"/>
    <mergeCell ref="A42:J42"/>
    <mergeCell ref="J44:L44"/>
    <mergeCell ref="J45:L45"/>
    <mergeCell ref="J46:L46"/>
    <mergeCell ref="J47:L47"/>
    <mergeCell ref="J48:L48"/>
    <mergeCell ref="J49:L49"/>
    <mergeCell ref="J50:L50"/>
  </mergeCells>
  <dataValidations count="21">
    <dataValidation allowBlank="1" showInputMessage="1" showErrorMessage="1" prompt="If the assumption in Column (G) does not align with your experience, enter the actual direct time taken to administer this service." sqref="H47:H51" xr:uid="{94075E0A-2B8D-4066-B589-5D960380A992}"/>
    <dataValidation allowBlank="1" showInputMessage="1" showErrorMessage="1" prompt="No assumption exists for this service." sqref="G46 G52" xr:uid="{B73A073E-BF24-42CC-A80E-5E18B8F948D4}"/>
    <dataValidation allowBlank="1" showInputMessage="1" showErrorMessage="1" prompt="The pre-populated values reflect the assumptions that will be used in the Phase Three Behavioral Health Comparison Rate Development report." sqref="G47:G51" xr:uid="{7C066567-AAFC-4B2F-9512-131E4956118A}"/>
    <dataValidation allowBlank="1" showInputMessage="1" showErrorMessage="1" prompt="Identifies if the Service Encounter Reporting Instructions (SERI) modality." sqref="D13:D37 D46:D52" xr:uid="{BA45D920-91E2-4D7B-AE68-91AA368E0FBF}"/>
    <dataValidation allowBlank="1" showInputMessage="1" showErrorMessage="1" prompt="The pre-populated values reflect the assumptions used in the Phase Two Behavioral Health Comparison Rate Development report (see Instructions for report link)" sqref="G13:G37 I13:I37" xr:uid="{08E158D1-1709-44D6-8EA9-ADF5117B001D}"/>
    <dataValidation allowBlank="1" showInputMessage="1" showErrorMessage="1" prompt="Identifies the service specific reporting unit." sqref="F13:F37 F46:F52" xr:uid="{AFC5E10B-5394-497C-BBE8-93680D94EED4}"/>
    <dataValidation allowBlank="1" showInputMessage="1" showErrorMessage="1" prompt="Identifies if the Service Encounter Reporting Instructins (SERI) description." sqref="E13:E37 E46:E52" xr:uid="{BA660195-A4CF-4D55-97E6-B938AD9FBCFF}"/>
    <dataValidation allowBlank="1" showInputMessage="1" showErrorMessage="1" prompt="Identifies if the service is Mental Health (MH) or Substance Use Disorder (SUD) related." sqref="C13:C37 C46:C52" xr:uid="{00753107-0005-48A8-97ED-D9A5524D7A5A}"/>
    <dataValidation allowBlank="1" showInputMessage="1" showErrorMessage="1" prompt="HCPCS code applicable to reported service." sqref="B13:B37 B46:B52" xr:uid="{D02CE826-C78D-44D9-95BE-BB584A8B47C2}"/>
    <dataValidation type="list" allowBlank="1" showErrorMessage="1" sqref="K13:K37" xr:uid="{3E07ECE1-6711-4D42-B221-B7D093587B22}">
      <formula1>INDIRECT($P$14)</formula1>
    </dataValidation>
    <dataValidation allowBlank="1" showInputMessage="1" showErrorMessage="1" prompt="Enter any applicable notes your entity has regarding this service." sqref="K63:L70" xr:uid="{CC211313-28E4-450A-9DE4-E4B61CC767A6}"/>
    <dataValidation allowBlank="1" showInputMessage="1" showErrorMessage="1" prompt="Enter a brief description of the service listed in Column (B)." sqref="E65:E70" xr:uid="{BA680851-74E8-4E40-881C-A0857D74B685}"/>
    <dataValidation allowBlank="1" showInputMessage="1" showErrorMessage="1" prompt="Enter the type of service billed under code H0020, in addition to dispensing and administration." sqref="B65:B70" xr:uid="{E5AE320B-A144-48E2-98F0-0386DBE09D09}"/>
    <dataValidation allowBlank="1" showInputMessage="1" showErrorMessage="1" prompt="Enter the amount of actual indirect time (in minutes) taken to administer this service." sqref="G63:G70 I46:I52" xr:uid="{B04C37C7-7091-4CFC-9FE0-80C1D9FB3987}"/>
    <dataValidation allowBlank="1" showInputMessage="1" showErrorMessage="1" prompt="Enter the amount of actual direct time (in minutes) taken to administer this service." sqref="F63:F70 H46 H52" xr:uid="{61157E66-FB37-4D75-A80D-AB33262313A4}"/>
    <dataValidation type="list" allowBlank="1" showInputMessage="1" showErrorMessage="1" prompt="Select the most common provider group administering this service at the agency." sqref="J46:J52 L13:L37 H63:J70" xr:uid="{57B5C196-DB9B-4CFB-9550-A4932C39F0B6}">
      <formula1>INDIRECT($P$15)</formula1>
    </dataValidation>
    <dataValidation allowBlank="1" showErrorMessage="1" sqref="E63:E64" xr:uid="{B564BEC7-FE80-4700-BCE9-7FABD0E1DC95}"/>
    <dataValidation type="list" allowBlank="1" showInputMessage="1" showErrorMessage="1" prompt="If the assumption in Column (I) does not align with your experience, select the option that best fits the actual indirect time taken to administer this service." sqref="J13:J37" xr:uid="{154198D0-A33E-4C15-8585-45FD7BE0E00F}">
      <formula1>INDIRECT($P$14)</formula1>
    </dataValidation>
    <dataValidation type="list" allowBlank="1" showInputMessage="1" showErrorMessage="1" prompt="If the assumption in Column (G) does not align with your experience, select the option that best fits the actual direct time taken to administer this service." sqref="H13:H37" xr:uid="{CC848E73-A17E-4293-B067-D17F3303B146}">
      <formula1>INDIRECT($P$14)</formula1>
    </dataValidation>
    <dataValidation type="list" allowBlank="1" showErrorMessage="1" sqref="J80:L80" xr:uid="{C3403A3E-E752-4034-8E70-C27E1C6611EA}">
      <formula1>$AI$14:$AI$19</formula1>
    </dataValidation>
    <dataValidation type="decimal" operator="greaterThan" allowBlank="1" showInputMessage="1" showErrorMessage="1" sqref="M9 M11:M59 M5:M7" xr:uid="{6EE3193C-8275-4871-97B8-079A3466D199}">
      <formula1>-1</formula1>
    </dataValidation>
  </dataValidations>
  <printOptions horizontalCentered="1"/>
  <pageMargins left="0.25" right="0.25" top="0.6" bottom="0.6" header="0.25" footer="0.25"/>
  <pageSetup scale="29" orientation="landscape" r:id="rId1"/>
  <rowBreaks count="3" manualBreakCount="3">
    <brk id="52" max="12" man="1"/>
    <brk id="53" max="12" man="1"/>
    <brk id="81" max="12" man="1"/>
  </rowBreaks>
  <colBreaks count="1" manualBreakCount="1">
    <brk id="12" max="8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FFFB-BBBC-4467-B739-C572B5FF8BB1}">
  <sheetPr codeName="Sheet17">
    <pageSetUpPr fitToPage="1"/>
  </sheetPr>
  <dimension ref="A1:U24"/>
  <sheetViews>
    <sheetView showGridLines="0" zoomScale="85" zoomScaleNormal="85" workbookViewId="0"/>
  </sheetViews>
  <sheetFormatPr defaultColWidth="0" defaultRowHeight="14.5" zeroHeight="1" x14ac:dyDescent="0.35"/>
  <cols>
    <col min="1" max="2" width="2.54296875" style="560" customWidth="1"/>
    <col min="3" max="3" width="108.453125" style="537" customWidth="1"/>
    <col min="4" max="4" width="33.453125" style="537" customWidth="1"/>
    <col min="5" max="5" width="1.453125" style="560" customWidth="1"/>
    <col min="6" max="6" width="8.26953125" style="542" hidden="1" customWidth="1"/>
    <col min="7" max="7" width="30.453125" style="542" hidden="1" customWidth="1"/>
    <col min="8" max="8" width="44" style="542" hidden="1" customWidth="1"/>
    <col min="9" max="21" width="0" style="542" hidden="1" customWidth="1"/>
    <col min="22" max="16384" width="9.453125" style="542" hidden="1"/>
  </cols>
  <sheetData>
    <row r="1" spans="1:21" s="532" customFormat="1" ht="15" customHeight="1" x14ac:dyDescent="0.35">
      <c r="A1" s="120" t="str">
        <f>'User Select'!A1</f>
        <v>Washington State Health Care Authority</v>
      </c>
      <c r="B1" s="121"/>
      <c r="C1" s="121"/>
      <c r="D1" s="121"/>
      <c r="E1" s="531"/>
      <c r="F1" s="119" t="s">
        <v>32</v>
      </c>
      <c r="H1" s="533"/>
    </row>
    <row r="2" spans="1:21" s="532" customFormat="1" ht="15" customHeight="1" x14ac:dyDescent="0.35">
      <c r="A2" s="127" t="str">
        <f>'User Select'!A2</f>
        <v>Behavioral Health Provider Staffing and Expense Survey - 2024 Data Collection Tool</v>
      </c>
      <c r="B2" s="133"/>
      <c r="C2" s="133"/>
      <c r="D2" s="133"/>
      <c r="E2" s="534"/>
      <c r="F2" s="119"/>
      <c r="H2" s="132"/>
    </row>
    <row r="3" spans="1:21" s="532" customFormat="1" ht="15" customHeight="1" x14ac:dyDescent="0.3">
      <c r="A3" s="127" t="s">
        <v>408</v>
      </c>
      <c r="B3" s="133"/>
      <c r="C3" s="133"/>
      <c r="D3" s="133"/>
      <c r="E3" s="534"/>
      <c r="H3" s="428" t="s">
        <v>409</v>
      </c>
    </row>
    <row r="4" spans="1:21" s="532" customFormat="1" ht="13" customHeight="1" x14ac:dyDescent="0.3">
      <c r="A4" s="535"/>
      <c r="B4" s="536"/>
      <c r="C4" s="537"/>
      <c r="D4" s="537"/>
      <c r="E4" s="538"/>
      <c r="H4" s="428" t="s">
        <v>410</v>
      </c>
    </row>
    <row r="5" spans="1:21" s="532" customFormat="1" ht="13" customHeight="1" x14ac:dyDescent="0.35">
      <c r="A5" s="539" t="s">
        <v>89</v>
      </c>
      <c r="B5" s="540"/>
      <c r="C5" s="540"/>
      <c r="D5" s="540"/>
      <c r="E5" s="541"/>
      <c r="H5" s="132" t="str">
        <f>"Reporting period for this worksheet: "&amp;'User Select'!B36&amp;"."</f>
        <v>Reporting period for this worksheet: 7/1/2023 - 6/30/2024.</v>
      </c>
    </row>
    <row r="6" spans="1:21" ht="30.75" customHeight="1" x14ac:dyDescent="0.35">
      <c r="A6" s="776" t="str">
        <f>H6&amp;" "&amp;H4</f>
        <v>Each applicable field contains instructions to assist the agency in completing this worksheet. Please read each field carefully and refer to the Instructions tab for additional guidance. All payor sources should be included when recording costs and all costs should be assigned to a single category.</v>
      </c>
      <c r="B6" s="777"/>
      <c r="C6" s="777"/>
      <c r="D6" s="777"/>
      <c r="E6" s="778"/>
      <c r="F6" s="532"/>
      <c r="G6" s="532"/>
      <c r="H6" s="132" t="s">
        <v>91</v>
      </c>
      <c r="I6" s="532"/>
      <c r="J6" s="532"/>
      <c r="K6" s="532"/>
      <c r="L6" s="532"/>
      <c r="M6" s="532"/>
      <c r="N6" s="532"/>
      <c r="O6" s="532"/>
      <c r="P6" s="532"/>
      <c r="Q6" s="532"/>
      <c r="R6" s="532"/>
      <c r="S6" s="532"/>
      <c r="T6" s="532"/>
      <c r="U6" s="532"/>
    </row>
    <row r="7" spans="1:21" ht="28.5" customHeight="1" x14ac:dyDescent="0.35">
      <c r="A7" s="149" t="str">
        <f>H5</f>
        <v>Reporting period for this worksheet: 7/1/2023 - 6/30/2024.</v>
      </c>
      <c r="B7" s="162"/>
      <c r="C7" s="162"/>
      <c r="D7" s="162"/>
      <c r="E7" s="163"/>
    </row>
    <row r="8" spans="1:21" ht="13" customHeight="1" thickBot="1" x14ac:dyDescent="0.4">
      <c r="A8" s="543"/>
      <c r="B8" s="544"/>
      <c r="D8" s="545"/>
      <c r="E8" s="538"/>
    </row>
    <row r="9" spans="1:21" ht="16.5" customHeight="1" x14ac:dyDescent="0.35">
      <c r="A9" s="543"/>
      <c r="B9" s="779" t="s">
        <v>411</v>
      </c>
      <c r="C9" s="780"/>
      <c r="D9" s="546" t="s">
        <v>412</v>
      </c>
      <c r="E9" s="547"/>
      <c r="H9" s="15"/>
    </row>
    <row r="10" spans="1:21" ht="14.25" customHeight="1" x14ac:dyDescent="0.35">
      <c r="A10" s="543"/>
      <c r="B10" s="548" t="s">
        <v>413</v>
      </c>
      <c r="C10" s="549" t="s">
        <v>414</v>
      </c>
      <c r="D10" s="550"/>
      <c r="E10" s="547"/>
    </row>
    <row r="11" spans="1:21" ht="15" customHeight="1" x14ac:dyDescent="0.35">
      <c r="A11" s="543"/>
      <c r="B11" s="551" t="s">
        <v>415</v>
      </c>
      <c r="C11" s="552" t="s">
        <v>416</v>
      </c>
      <c r="D11" s="553"/>
      <c r="E11" s="547"/>
    </row>
    <row r="12" spans="1:21" ht="15" customHeight="1" x14ac:dyDescent="0.35">
      <c r="A12" s="543"/>
      <c r="B12" s="548" t="s">
        <v>417</v>
      </c>
      <c r="C12" s="549" t="s">
        <v>418</v>
      </c>
      <c r="D12" s="553"/>
      <c r="E12" s="547"/>
    </row>
    <row r="13" spans="1:21" ht="15" customHeight="1" x14ac:dyDescent="0.35">
      <c r="A13" s="543"/>
      <c r="B13" s="551" t="s">
        <v>419</v>
      </c>
      <c r="C13" s="552" t="s">
        <v>420</v>
      </c>
      <c r="D13" s="553"/>
      <c r="E13" s="547"/>
      <c r="G13" s="15"/>
      <c r="I13" s="15"/>
    </row>
    <row r="14" spans="1:21" ht="15" customHeight="1" x14ac:dyDescent="0.35">
      <c r="A14" s="543"/>
      <c r="B14" s="548" t="s">
        <v>421</v>
      </c>
      <c r="C14" s="549" t="s">
        <v>422</v>
      </c>
      <c r="D14" s="553"/>
      <c r="E14" s="547"/>
      <c r="G14" s="15"/>
      <c r="I14" s="15"/>
    </row>
    <row r="15" spans="1:21" ht="15" customHeight="1" x14ac:dyDescent="0.35">
      <c r="A15" s="543"/>
      <c r="B15" s="551" t="s">
        <v>423</v>
      </c>
      <c r="C15" s="552" t="s">
        <v>424</v>
      </c>
      <c r="D15" s="553"/>
      <c r="E15" s="547"/>
      <c r="G15" s="15"/>
      <c r="I15" s="15"/>
    </row>
    <row r="16" spans="1:21" ht="15" customHeight="1" x14ac:dyDescent="0.35">
      <c r="A16" s="543"/>
      <c r="B16" s="548" t="s">
        <v>425</v>
      </c>
      <c r="C16" s="549" t="s">
        <v>426</v>
      </c>
      <c r="D16" s="553"/>
      <c r="E16" s="547"/>
      <c r="G16" s="15"/>
      <c r="I16" s="15"/>
    </row>
    <row r="17" spans="1:9" ht="15" customHeight="1" thickBot="1" x14ac:dyDescent="0.4">
      <c r="A17" s="543"/>
      <c r="B17" s="554" t="s">
        <v>427</v>
      </c>
      <c r="C17" s="555" t="s">
        <v>428</v>
      </c>
      <c r="D17" s="556">
        <f>SUM(D10:D16)</f>
        <v>0</v>
      </c>
      <c r="E17" s="547"/>
      <c r="G17" s="15"/>
      <c r="I17" s="15"/>
    </row>
    <row r="18" spans="1:9" ht="15" customHeight="1" thickBot="1" x14ac:dyDescent="0.4">
      <c r="A18" s="557"/>
      <c r="B18" s="558"/>
      <c r="C18" s="558"/>
      <c r="D18" s="558"/>
      <c r="E18" s="559"/>
      <c r="G18" s="15"/>
      <c r="I18" s="15"/>
    </row>
    <row r="19" spans="1:9" ht="13" customHeight="1" x14ac:dyDescent="0.35">
      <c r="A19" s="119"/>
      <c r="B19" s="43"/>
      <c r="E19" s="37" t="str">
        <f>TEXT('User Select'!B41,"mmmm d, yyyy")</f>
        <v>December 31, 2024</v>
      </c>
      <c r="G19" s="15"/>
      <c r="I19" s="15"/>
    </row>
    <row r="20" spans="1:9" ht="20.149999999999999" customHeight="1" x14ac:dyDescent="0.35">
      <c r="G20" s="15"/>
      <c r="I20" s="15"/>
    </row>
    <row r="21" spans="1:9" x14ac:dyDescent="0.35">
      <c r="G21" s="15"/>
      <c r="I21" s="15"/>
    </row>
    <row r="22" spans="1:9" x14ac:dyDescent="0.35">
      <c r="G22" s="15"/>
      <c r="I22" s="15"/>
    </row>
    <row r="23" spans="1:9" x14ac:dyDescent="0.35"/>
    <row r="24" spans="1:9" ht="15.5" hidden="1" x14ac:dyDescent="0.35">
      <c r="A24" s="119" t="s">
        <v>32</v>
      </c>
    </row>
  </sheetData>
  <sheetProtection algorithmName="SHA-512" hashValue="BLnYlwblW316MDGLpap5VzIlippaTy6IFNj7RGr366ORpVwz8IY062Hs3pXyUWj0uNlEBK7BqLOYJkbX4emDdA==" saltValue="vqfTkjWt+yCuEz1UvFACWw==" spinCount="100000" sheet="1" objects="1" scenarios="1" formatRows="0"/>
  <mergeCells count="2">
    <mergeCell ref="A6:E6"/>
    <mergeCell ref="B9:C9"/>
  </mergeCells>
  <dataValidations count="8">
    <dataValidation type="decimal" operator="greaterThan" allowBlank="1" showInputMessage="1" showErrorMessage="1" prompt="Report all transportation expenses related to direct care services. Do not include wages paid to direct care staff that have already been reported on Row A." sqref="D14" xr:uid="{0A035D8F-EB65-4D50-867B-5AD24A69D4A7}">
      <formula1>-1</formula1>
    </dataValidation>
    <dataValidation type="decimal" operator="greaterThan" allowBlank="1" showInputMessage="1" showErrorMessage="1" prompt="Report all other administration and support expenses, excluding personnel costs already reported in Rows A through E." sqref="D15" xr:uid="{D8BFAF3C-7699-4F35-8019-1D781A9D0FB3}">
      <formula1>-1</formula1>
    </dataValidation>
    <dataValidation type="decimal" operator="greaterThan" allowBlank="1" showInputMessage="1" showErrorMessage="1" prompt="Report the total employee benefits expense. Do not include any federal or state payroll taxes here." sqref="D13" xr:uid="{44BA2A97-15DF-40A0-A506-352E23263C87}">
      <formula1>-1</formula1>
    </dataValidation>
    <dataValidation type="decimal" operator="greaterThan" allowBlank="1" showInputMessage="1" showErrorMessage="1" prompt="Report the total employee related employer taxes and fees. Do not include any employee benefits here." sqref="D12" xr:uid="{3CA84441-3565-4737-96A6-941B09840CA1}">
      <formula1>-1</formula1>
    </dataValidation>
    <dataValidation type="decimal" operator="greaterThan" allowBlank="1" showInputMessage="1" showErrorMessage="1" prompt="Automatically calculates the agency's total expenditures for the reporting period. This amount should equal your total expenditures from SFY 2024." sqref="D17" xr:uid="{711BFBBA-790A-4B27-B1DB-CF81E11D5DE0}">
      <formula1>-1</formula1>
    </dataValidation>
    <dataValidation type="decimal" operator="greaterThan" allowBlank="1" showInputMessage="1" showErrorMessage="1" prompt="Report the total administrative and support staff salaries and wages for the reporting period." sqref="D11" xr:uid="{1C238641-AAE7-4D92-9DE5-8644DD1DB027}">
      <formula1>-1</formula1>
    </dataValidation>
    <dataValidation type="decimal" operator="greaterThan" allowBlank="1" showInputMessage="1" showErrorMessage="1" prompt="Report the total clinical/direct care staff and supervisor salaries and wages for the reporting period." sqref="D10" xr:uid="{7ED2E0FC-494D-4ABD-9242-192C8DF35862}">
      <formula1>-1</formula1>
    </dataValidation>
    <dataValidation type="decimal" operator="greaterThan" allowBlank="1" showInputMessage="1" showErrorMessage="1" prompt="Report all non-allowable Medicaid expenses, including Room and Board." sqref="D16" xr:uid="{2BDFC2DA-C12F-495B-8BBA-8BBF6E900B3E}">
      <formula1>-1</formula1>
    </dataValidation>
  </dataValidations>
  <printOptions horizontalCentered="1"/>
  <pageMargins left="0.25" right="0.25" top="0.6" bottom="0.6" header="0.25" footer="0.25"/>
  <pageSetup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FBF0-9128-4A28-AA1E-581D514FC16E}">
  <sheetPr codeName="Sheet1">
    <pageSetUpPr fitToPage="1"/>
  </sheetPr>
  <dimension ref="A1:S39"/>
  <sheetViews>
    <sheetView showGridLines="0" zoomScale="85" zoomScaleNormal="85" workbookViewId="0"/>
  </sheetViews>
  <sheetFormatPr defaultColWidth="0" defaultRowHeight="12.5" zeroHeight="1" x14ac:dyDescent="0.25"/>
  <cols>
    <col min="1" max="1" width="8.7265625" style="68" customWidth="1"/>
    <col min="2" max="2" width="46.26953125" style="68" customWidth="1"/>
    <col min="3" max="11" width="8.7265625" style="68" customWidth="1"/>
    <col min="12" max="19" width="0" hidden="1" customWidth="1"/>
    <col min="20" max="16384" width="8.7265625" hidden="1"/>
  </cols>
  <sheetData>
    <row r="1" spans="1:19" ht="15.5" x14ac:dyDescent="0.35">
      <c r="A1" s="120" t="str">
        <f>'User Select'!A1</f>
        <v>Washington State Health Care Authority</v>
      </c>
      <c r="B1" s="561"/>
      <c r="C1" s="561"/>
      <c r="D1" s="561"/>
      <c r="E1" s="561"/>
      <c r="F1" s="561"/>
      <c r="G1" s="561"/>
      <c r="H1" s="561"/>
      <c r="I1" s="561"/>
      <c r="J1" s="561"/>
      <c r="K1" s="562"/>
      <c r="L1" s="119" t="s">
        <v>32</v>
      </c>
    </row>
    <row r="2" spans="1:19" ht="15.5" x14ac:dyDescent="0.25">
      <c r="A2" s="127" t="str">
        <f>'User Select'!A2</f>
        <v>Behavioral Health Provider Staffing and Expense Survey - 2024 Data Collection Tool</v>
      </c>
      <c r="B2" s="563"/>
      <c r="C2" s="563"/>
      <c r="D2" s="563"/>
      <c r="E2" s="563"/>
      <c r="F2" s="563"/>
      <c r="G2" s="563"/>
      <c r="H2" s="563"/>
      <c r="I2" s="563"/>
      <c r="J2" s="563"/>
      <c r="K2" s="564"/>
    </row>
    <row r="3" spans="1:19" ht="15.5" x14ac:dyDescent="0.3">
      <c r="A3" s="127" t="s">
        <v>76</v>
      </c>
      <c r="B3" s="563"/>
      <c r="C3" s="563"/>
      <c r="D3" s="563"/>
      <c r="E3" s="563"/>
      <c r="F3" s="563"/>
      <c r="G3" s="563"/>
      <c r="H3" s="563"/>
      <c r="I3" s="563"/>
      <c r="J3" s="563"/>
      <c r="K3" s="564"/>
      <c r="N3" s="518"/>
    </row>
    <row r="4" spans="1:19" x14ac:dyDescent="0.25">
      <c r="A4"/>
      <c r="B4"/>
      <c r="C4"/>
      <c r="D4"/>
      <c r="E4"/>
      <c r="F4"/>
      <c r="G4"/>
      <c r="H4"/>
      <c r="I4"/>
      <c r="J4"/>
      <c r="K4" s="84"/>
      <c r="R4" s="6" t="s">
        <v>429</v>
      </c>
    </row>
    <row r="5" spans="1:19" x14ac:dyDescent="0.25">
      <c r="A5" s="67"/>
      <c r="K5" s="69"/>
    </row>
    <row r="6" spans="1:19" ht="13" x14ac:dyDescent="0.3">
      <c r="A6" s="539" t="s">
        <v>89</v>
      </c>
      <c r="B6" s="156"/>
      <c r="C6" s="156"/>
      <c r="D6" s="156"/>
      <c r="E6" s="156"/>
      <c r="F6" s="156"/>
      <c r="G6" s="156"/>
      <c r="H6" s="156"/>
      <c r="I6" s="156"/>
      <c r="J6" s="156"/>
      <c r="K6" s="305"/>
    </row>
    <row r="7" spans="1:19" ht="13" x14ac:dyDescent="0.3">
      <c r="A7" s="565" t="s">
        <v>430</v>
      </c>
      <c r="B7" s="156"/>
      <c r="C7" s="156"/>
      <c r="D7" s="156"/>
      <c r="E7" s="156"/>
      <c r="F7" s="156"/>
      <c r="G7" s="156"/>
      <c r="H7" s="156"/>
      <c r="I7" s="156"/>
      <c r="J7" s="156"/>
      <c r="K7" s="305"/>
    </row>
    <row r="8" spans="1:19" x14ac:dyDescent="0.25">
      <c r="A8" s="67"/>
      <c r="K8" s="69"/>
    </row>
    <row r="9" spans="1:19" ht="13" x14ac:dyDescent="0.3">
      <c r="A9" s="566"/>
      <c r="B9" s="567" t="s">
        <v>11</v>
      </c>
      <c r="C9" s="568"/>
      <c r="D9" s="569"/>
      <c r="E9" s="570"/>
      <c r="F9" s="570"/>
      <c r="G9" s="570"/>
      <c r="H9" s="570"/>
      <c r="I9" s="570"/>
      <c r="J9" s="570"/>
      <c r="K9" s="571"/>
    </row>
    <row r="10" spans="1:19" s="575" customFormat="1" ht="50.15" customHeight="1" x14ac:dyDescent="0.3">
      <c r="A10" s="572"/>
      <c r="B10" s="781" t="s">
        <v>429</v>
      </c>
      <c r="C10" s="781"/>
      <c r="D10" s="781"/>
      <c r="E10" s="781"/>
      <c r="F10" s="781"/>
      <c r="G10" s="781"/>
      <c r="H10" s="781"/>
      <c r="I10" s="781"/>
      <c r="J10" s="781"/>
      <c r="K10" s="571"/>
      <c r="L10" s="141"/>
      <c r="M10" s="573"/>
      <c r="N10"/>
      <c r="O10"/>
      <c r="P10" s="141"/>
      <c r="Q10" s="141"/>
      <c r="R10" s="141"/>
      <c r="S10" s="574"/>
    </row>
    <row r="11" spans="1:19" ht="13" x14ac:dyDescent="0.3">
      <c r="A11" s="566" t="s">
        <v>43</v>
      </c>
      <c r="B11" s="567" t="s">
        <v>431</v>
      </c>
      <c r="C11" s="568"/>
      <c r="D11" s="569"/>
      <c r="E11" s="568"/>
      <c r="F11" s="568"/>
      <c r="G11" s="568"/>
      <c r="H11" s="568"/>
      <c r="I11" s="568"/>
      <c r="J11" s="568"/>
      <c r="K11" s="576"/>
      <c r="O11" s="141"/>
    </row>
    <row r="12" spans="1:19" s="575" customFormat="1" ht="50.15" customHeight="1" x14ac:dyDescent="0.3">
      <c r="A12" s="572"/>
      <c r="B12" s="781" t="s">
        <v>429</v>
      </c>
      <c r="C12" s="781"/>
      <c r="D12" s="781"/>
      <c r="E12" s="781"/>
      <c r="F12" s="781"/>
      <c r="G12" s="781"/>
      <c r="H12" s="781"/>
      <c r="I12" s="781"/>
      <c r="J12" s="781"/>
      <c r="K12" s="571"/>
      <c r="L12" s="141"/>
      <c r="M12" s="573"/>
      <c r="N12"/>
      <c r="O12"/>
      <c r="P12" s="141"/>
      <c r="Q12" s="141"/>
      <c r="R12" s="141"/>
      <c r="S12" s="574"/>
    </row>
    <row r="13" spans="1:19" ht="13" x14ac:dyDescent="0.3">
      <c r="A13" s="566" t="s">
        <v>223</v>
      </c>
      <c r="B13" s="567" t="s">
        <v>432</v>
      </c>
      <c r="C13" s="568"/>
      <c r="D13" s="569"/>
      <c r="E13" s="568"/>
      <c r="F13" s="568"/>
      <c r="G13" s="568"/>
      <c r="H13" s="568"/>
      <c r="I13" s="568"/>
      <c r="J13" s="568"/>
      <c r="K13" s="576"/>
      <c r="O13" s="141"/>
    </row>
    <row r="14" spans="1:19" s="575" customFormat="1" ht="50.15" customHeight="1" x14ac:dyDescent="0.3">
      <c r="A14" s="572"/>
      <c r="B14" s="781" t="s">
        <v>429</v>
      </c>
      <c r="C14" s="781"/>
      <c r="D14" s="781"/>
      <c r="E14" s="781"/>
      <c r="F14" s="781"/>
      <c r="G14" s="781"/>
      <c r="H14" s="781"/>
      <c r="I14" s="781"/>
      <c r="J14" s="781"/>
      <c r="K14" s="571"/>
      <c r="L14" s="141"/>
      <c r="M14" s="573"/>
      <c r="N14"/>
      <c r="O14"/>
      <c r="P14" s="141"/>
      <c r="Q14" s="141"/>
      <c r="R14" s="141"/>
      <c r="S14" s="574"/>
    </row>
    <row r="15" spans="1:19" ht="13" x14ac:dyDescent="0.3">
      <c r="A15" s="566" t="s">
        <v>130</v>
      </c>
      <c r="B15" s="567" t="s">
        <v>433</v>
      </c>
      <c r="C15" s="568"/>
      <c r="D15" s="569"/>
      <c r="E15" s="569"/>
      <c r="F15" s="569"/>
      <c r="G15" s="569"/>
      <c r="H15" s="569"/>
      <c r="I15" s="569"/>
      <c r="J15" s="569"/>
      <c r="K15" s="576"/>
      <c r="O15" s="141"/>
    </row>
    <row r="16" spans="1:19" s="575" customFormat="1" ht="50.15" customHeight="1" x14ac:dyDescent="0.3">
      <c r="A16" s="572"/>
      <c r="B16" s="781" t="s">
        <v>429</v>
      </c>
      <c r="C16" s="781"/>
      <c r="D16" s="781"/>
      <c r="E16" s="781"/>
      <c r="F16" s="781"/>
      <c r="G16" s="781"/>
      <c r="H16" s="781"/>
      <c r="I16" s="781"/>
      <c r="J16" s="781"/>
      <c r="K16" s="571"/>
      <c r="L16" s="141"/>
      <c r="M16" s="573"/>
      <c r="N16"/>
      <c r="O16"/>
      <c r="P16" s="141"/>
      <c r="Q16" s="141"/>
      <c r="R16" s="141"/>
      <c r="S16" s="574"/>
    </row>
    <row r="17" spans="1:19" ht="13" x14ac:dyDescent="0.3">
      <c r="A17" s="566" t="s">
        <v>54</v>
      </c>
      <c r="B17" s="567" t="s">
        <v>434</v>
      </c>
      <c r="C17" s="568"/>
      <c r="D17" s="569"/>
      <c r="E17" s="569"/>
      <c r="F17" s="569"/>
      <c r="G17" s="569"/>
      <c r="H17" s="569"/>
      <c r="I17" s="569"/>
      <c r="J17" s="569"/>
      <c r="K17" s="576"/>
      <c r="O17" s="141"/>
    </row>
    <row r="18" spans="1:19" s="575" customFormat="1" ht="50.15" customHeight="1" x14ac:dyDescent="0.3">
      <c r="A18" s="572"/>
      <c r="B18" s="781" t="s">
        <v>429</v>
      </c>
      <c r="C18" s="781"/>
      <c r="D18" s="781"/>
      <c r="E18" s="781"/>
      <c r="F18" s="781"/>
      <c r="G18" s="781"/>
      <c r="H18" s="781"/>
      <c r="I18" s="781"/>
      <c r="J18" s="781"/>
      <c r="K18" s="571"/>
      <c r="L18" s="141"/>
      <c r="M18" s="573"/>
      <c r="N18"/>
      <c r="O18"/>
      <c r="P18" s="141"/>
      <c r="Q18" s="141"/>
      <c r="R18" s="141"/>
      <c r="S18" s="574"/>
    </row>
    <row r="19" spans="1:19" ht="13" x14ac:dyDescent="0.3">
      <c r="A19" s="566" t="s">
        <v>57</v>
      </c>
      <c r="B19" s="567" t="s">
        <v>435</v>
      </c>
      <c r="C19" s="568"/>
      <c r="D19" s="569"/>
      <c r="E19" s="569"/>
      <c r="F19" s="569"/>
      <c r="G19" s="569"/>
      <c r="H19" s="569"/>
      <c r="I19" s="569"/>
      <c r="J19" s="569"/>
      <c r="K19" s="576"/>
      <c r="O19" s="141"/>
    </row>
    <row r="20" spans="1:19" s="575" customFormat="1" ht="50.15" customHeight="1" x14ac:dyDescent="0.3">
      <c r="A20" s="572"/>
      <c r="B20" s="781" t="s">
        <v>429</v>
      </c>
      <c r="C20" s="781"/>
      <c r="D20" s="781"/>
      <c r="E20" s="781"/>
      <c r="F20" s="781"/>
      <c r="G20" s="781"/>
      <c r="H20" s="781"/>
      <c r="I20" s="781"/>
      <c r="J20" s="781"/>
      <c r="K20" s="571"/>
      <c r="L20" s="141"/>
      <c r="M20" s="573"/>
      <c r="N20"/>
      <c r="O20"/>
      <c r="P20" s="141"/>
      <c r="Q20" s="141"/>
      <c r="R20" s="141"/>
      <c r="S20" s="574"/>
    </row>
    <row r="21" spans="1:19" ht="13" x14ac:dyDescent="0.3">
      <c r="A21" s="566" t="s">
        <v>60</v>
      </c>
      <c r="B21" s="567" t="s">
        <v>436</v>
      </c>
      <c r="C21" s="568"/>
      <c r="D21" s="569"/>
      <c r="E21" s="569"/>
      <c r="F21" s="569"/>
      <c r="G21" s="569"/>
      <c r="H21" s="569"/>
      <c r="I21" s="569"/>
      <c r="J21" s="569"/>
      <c r="K21" s="576"/>
      <c r="O21" s="141"/>
    </row>
    <row r="22" spans="1:19" s="575" customFormat="1" ht="50.15" customHeight="1" x14ac:dyDescent="0.3">
      <c r="A22" s="572"/>
      <c r="B22" s="781" t="s">
        <v>429</v>
      </c>
      <c r="C22" s="781"/>
      <c r="D22" s="781"/>
      <c r="E22" s="781"/>
      <c r="F22" s="781"/>
      <c r="G22" s="781"/>
      <c r="H22" s="781"/>
      <c r="I22" s="781"/>
      <c r="J22" s="781"/>
      <c r="K22" s="571"/>
      <c r="L22" s="141"/>
      <c r="M22" s="573"/>
      <c r="N22"/>
      <c r="O22"/>
      <c r="P22" s="141"/>
      <c r="Q22" s="141"/>
      <c r="R22" s="141"/>
      <c r="S22" s="574"/>
    </row>
    <row r="23" spans="1:19" ht="13" x14ac:dyDescent="0.3">
      <c r="A23" s="566" t="s">
        <v>63</v>
      </c>
      <c r="B23" s="567" t="s">
        <v>437</v>
      </c>
      <c r="C23" s="568"/>
      <c r="D23" s="569"/>
      <c r="E23" s="569"/>
      <c r="F23" s="569"/>
      <c r="G23" s="569"/>
      <c r="H23" s="569"/>
      <c r="I23" s="569"/>
      <c r="J23" s="569"/>
      <c r="K23" s="576"/>
      <c r="O23" s="141"/>
    </row>
    <row r="24" spans="1:19" s="575" customFormat="1" ht="50.15" customHeight="1" x14ac:dyDescent="0.3">
      <c r="A24" s="572"/>
      <c r="B24" s="781" t="s">
        <v>429</v>
      </c>
      <c r="C24" s="781"/>
      <c r="D24" s="781"/>
      <c r="E24" s="781"/>
      <c r="F24" s="781"/>
      <c r="G24" s="781"/>
      <c r="H24" s="781"/>
      <c r="I24" s="781"/>
      <c r="J24" s="781"/>
      <c r="K24" s="571"/>
      <c r="L24" s="141"/>
      <c r="M24" s="573"/>
      <c r="N24"/>
      <c r="O24"/>
      <c r="P24" s="141"/>
      <c r="Q24" s="141"/>
      <c r="R24" s="141"/>
      <c r="S24" s="574"/>
    </row>
    <row r="25" spans="1:19" ht="13" x14ac:dyDescent="0.3">
      <c r="A25" s="566" t="s">
        <v>69</v>
      </c>
      <c r="B25" s="567" t="s">
        <v>70</v>
      </c>
      <c r="C25" s="568"/>
      <c r="D25" s="569"/>
      <c r="E25" s="569"/>
      <c r="F25" s="569"/>
      <c r="G25" s="569"/>
      <c r="H25" s="569"/>
      <c r="I25" s="569"/>
      <c r="J25" s="569"/>
      <c r="K25" s="576"/>
      <c r="O25" s="141"/>
    </row>
    <row r="26" spans="1:19" s="575" customFormat="1" ht="50.15" customHeight="1" x14ac:dyDescent="0.3">
      <c r="A26" s="572"/>
      <c r="B26" s="781" t="s">
        <v>429</v>
      </c>
      <c r="C26" s="781"/>
      <c r="D26" s="781"/>
      <c r="E26" s="781"/>
      <c r="F26" s="781"/>
      <c r="G26" s="781"/>
      <c r="H26" s="781"/>
      <c r="I26" s="781"/>
      <c r="J26" s="781"/>
      <c r="K26" s="571"/>
      <c r="L26" s="141"/>
      <c r="M26" s="573"/>
      <c r="N26"/>
      <c r="O26"/>
      <c r="P26" s="141"/>
      <c r="Q26" s="141"/>
      <c r="R26" s="141"/>
      <c r="S26" s="574"/>
    </row>
    <row r="27" spans="1:19" ht="13" x14ac:dyDescent="0.3">
      <c r="A27" s="566" t="s">
        <v>75</v>
      </c>
      <c r="B27" s="567" t="s">
        <v>438</v>
      </c>
      <c r="C27" s="568"/>
      <c r="D27" s="569"/>
      <c r="E27" s="569"/>
      <c r="F27" s="569"/>
      <c r="G27" s="569"/>
      <c r="H27" s="569"/>
      <c r="I27" s="569"/>
      <c r="J27" s="569"/>
      <c r="K27" s="576"/>
      <c r="O27" s="141"/>
    </row>
    <row r="28" spans="1:19" s="575" customFormat="1" ht="50.15" customHeight="1" x14ac:dyDescent="0.3">
      <c r="A28" s="572"/>
      <c r="B28" s="781" t="s">
        <v>429</v>
      </c>
      <c r="C28" s="781"/>
      <c r="D28" s="781"/>
      <c r="E28" s="781"/>
      <c r="F28" s="781"/>
      <c r="G28" s="781"/>
      <c r="H28" s="781"/>
      <c r="I28" s="781"/>
      <c r="J28" s="781"/>
      <c r="K28" s="571"/>
      <c r="L28" s="141"/>
      <c r="M28" s="573"/>
      <c r="N28"/>
      <c r="O28"/>
      <c r="P28" s="141"/>
      <c r="Q28" s="141"/>
      <c r="R28" s="141"/>
      <c r="S28" s="574"/>
    </row>
    <row r="29" spans="1:19" ht="13" x14ac:dyDescent="0.3">
      <c r="A29" s="566" t="s">
        <v>78</v>
      </c>
      <c r="B29" s="567" t="s">
        <v>439</v>
      </c>
      <c r="C29" s="568"/>
      <c r="D29" s="569"/>
      <c r="E29" s="569"/>
      <c r="F29" s="569"/>
      <c r="G29" s="569"/>
      <c r="H29" s="569"/>
      <c r="I29" s="569"/>
      <c r="J29" s="569"/>
      <c r="K29" s="576"/>
      <c r="O29" s="141"/>
    </row>
    <row r="30" spans="1:19" s="575" customFormat="1" ht="50.15" customHeight="1" x14ac:dyDescent="0.3">
      <c r="A30" s="572"/>
      <c r="B30" s="781" t="s">
        <v>429</v>
      </c>
      <c r="C30" s="781"/>
      <c r="D30" s="781"/>
      <c r="E30" s="781"/>
      <c r="F30" s="781"/>
      <c r="G30" s="781"/>
      <c r="H30" s="781"/>
      <c r="I30" s="781"/>
      <c r="J30" s="781"/>
      <c r="K30" s="571"/>
      <c r="L30" s="141"/>
      <c r="M30" s="573"/>
      <c r="N30"/>
      <c r="O30"/>
      <c r="P30" s="141"/>
      <c r="Q30" s="141"/>
      <c r="R30" s="141"/>
      <c r="S30" s="574"/>
    </row>
    <row r="31" spans="1:19" ht="13.5" thickBot="1" x14ac:dyDescent="0.35">
      <c r="A31" s="334"/>
      <c r="B31" s="577"/>
      <c r="C31" s="577"/>
      <c r="D31" s="577"/>
      <c r="E31" s="577"/>
      <c r="F31" s="577"/>
      <c r="G31" s="577"/>
      <c r="H31" s="577"/>
      <c r="I31" s="577"/>
      <c r="J31" s="577"/>
      <c r="K31" s="337"/>
      <c r="N31" s="141"/>
      <c r="O31" s="141"/>
    </row>
    <row r="32" spans="1:19" ht="22.5" customHeight="1" x14ac:dyDescent="0.25">
      <c r="K32" s="37" t="str">
        <f>TEXT('User Select'!B41,"mmmm d, yyyy")</f>
        <v>December 31, 2024</v>
      </c>
    </row>
    <row r="33" spans="1:14" ht="15.5" hidden="1" x14ac:dyDescent="0.35">
      <c r="A33" s="119" t="s">
        <v>32</v>
      </c>
      <c r="N33" s="141"/>
    </row>
    <row r="35" spans="1:14" ht="13" hidden="1" x14ac:dyDescent="0.3">
      <c r="N35" s="141"/>
    </row>
    <row r="37" spans="1:14" ht="13" hidden="1" x14ac:dyDescent="0.3">
      <c r="N37" s="141"/>
    </row>
    <row r="39" spans="1:14" ht="13" hidden="1" x14ac:dyDescent="0.3">
      <c r="N39" s="141"/>
    </row>
  </sheetData>
  <sheetProtection algorithmName="SHA-512" hashValue="HjNJ6xcsxTfxqY2pTvnxJ5AmbInxjzyqy/ekIBkIQpRk2AXDVvKr31cjK4gY1Pomnkzqi+DfJjol4j/lqeM63A==" saltValue="6M9s0IlEs70R31vpljXkfw==" spinCount="100000" sheet="1" objects="1" scenarios="1" formatRows="0"/>
  <mergeCells count="11">
    <mergeCell ref="B22:J22"/>
    <mergeCell ref="B24:J24"/>
    <mergeCell ref="B26:J26"/>
    <mergeCell ref="B28:J28"/>
    <mergeCell ref="B30:J30"/>
    <mergeCell ref="B20:J20"/>
    <mergeCell ref="B10:J10"/>
    <mergeCell ref="B12:J12"/>
    <mergeCell ref="B14:J14"/>
    <mergeCell ref="B16:J16"/>
    <mergeCell ref="B18:J18"/>
  </mergeCells>
  <conditionalFormatting sqref="K32">
    <cfRule type="expression" dxfId="1" priority="1">
      <formula>$P$1="Hide"</formula>
    </cfRule>
  </conditionalFormatting>
  <printOptions horizontalCentered="1"/>
  <pageMargins left="0.25" right="0.25" top="0.6" bottom="0.6" header="0.25" footer="0.25"/>
  <pageSetup scale="6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E823-49A2-4149-8C4A-72812E4F17E7}">
  <sheetPr codeName="Sheet5"/>
  <dimension ref="A1:AC51"/>
  <sheetViews>
    <sheetView showGridLines="0" zoomScale="90" zoomScaleNormal="90" workbookViewId="0"/>
  </sheetViews>
  <sheetFormatPr defaultColWidth="0" defaultRowHeight="12.5" zeroHeight="1" x14ac:dyDescent="0.25"/>
  <cols>
    <col min="1" max="28" width="8.7265625" customWidth="1"/>
    <col min="29" max="29" width="0" hidden="1" customWidth="1"/>
    <col min="30" max="16384" width="8.7265625" hidden="1"/>
  </cols>
  <sheetData>
    <row r="1" spans="1:29" ht="15.5" x14ac:dyDescent="0.35">
      <c r="A1" s="578" t="s">
        <v>440</v>
      </c>
      <c r="AC1" s="119" t="s">
        <v>32</v>
      </c>
    </row>
    <row r="2" spans="1:29" x14ac:dyDescent="0.25">
      <c r="A2" s="579"/>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row>
    <row r="3" spans="1:29" x14ac:dyDescent="0.25">
      <c r="A3" s="579"/>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row>
    <row r="4" spans="1:29" x14ac:dyDescent="0.25">
      <c r="A4" s="579"/>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row>
    <row r="5" spans="1:29" x14ac:dyDescent="0.25">
      <c r="A5" s="579"/>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row>
    <row r="6" spans="1:29" x14ac:dyDescent="0.25">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row>
    <row r="7" spans="1:29" x14ac:dyDescent="0.25">
      <c r="A7" s="579"/>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row>
    <row r="8" spans="1:29" x14ac:dyDescent="0.25">
      <c r="A8" s="579"/>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row>
    <row r="9" spans="1:29" x14ac:dyDescent="0.25">
      <c r="A9" s="579"/>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row>
    <row r="10" spans="1:29" x14ac:dyDescent="0.25">
      <c r="A10" s="579"/>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row>
    <row r="11" spans="1:29" x14ac:dyDescent="0.25">
      <c r="A11" s="579"/>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row>
    <row r="12" spans="1:29" x14ac:dyDescent="0.25">
      <c r="A12" s="579"/>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row>
    <row r="13" spans="1:29" x14ac:dyDescent="0.25">
      <c r="A13" s="579"/>
      <c r="B13" s="579"/>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row>
    <row r="14" spans="1:29" x14ac:dyDescent="0.25">
      <c r="A14" s="579"/>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row>
    <row r="15" spans="1:29" x14ac:dyDescent="0.25">
      <c r="A15" s="579"/>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row>
    <row r="16" spans="1:29" x14ac:dyDescent="0.25">
      <c r="A16" s="579"/>
      <c r="B16" s="579"/>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row>
    <row r="17" spans="1:28" x14ac:dyDescent="0.25">
      <c r="A17" s="579"/>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row>
    <row r="18" spans="1:28" x14ac:dyDescent="0.25">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row>
    <row r="19" spans="1:28" x14ac:dyDescent="0.25">
      <c r="A19" s="579"/>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row>
    <row r="20" spans="1:28" x14ac:dyDescent="0.25">
      <c r="A20" s="579"/>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row>
    <row r="21" spans="1:28" x14ac:dyDescent="0.25">
      <c r="A21" s="579"/>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row>
    <row r="22" spans="1:28" x14ac:dyDescent="0.25">
      <c r="A22" s="579"/>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row>
    <row r="23" spans="1:28" x14ac:dyDescent="0.25">
      <c r="A23" s="579"/>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row>
    <row r="24" spans="1:28" x14ac:dyDescent="0.25">
      <c r="A24" s="579"/>
      <c r="B24" s="579"/>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row>
    <row r="25" spans="1:28" x14ac:dyDescent="0.25">
      <c r="A25" s="579"/>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row>
    <row r="26" spans="1:28" x14ac:dyDescent="0.25">
      <c r="A26" s="579"/>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row>
    <row r="27" spans="1:28" x14ac:dyDescent="0.25">
      <c r="A27" s="579"/>
      <c r="B27" s="579"/>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row>
    <row r="28" spans="1:28" x14ac:dyDescent="0.25">
      <c r="A28" s="579"/>
      <c r="B28" s="579"/>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row>
    <row r="29" spans="1:28" x14ac:dyDescent="0.25">
      <c r="A29" s="579"/>
      <c r="B29" s="579"/>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row>
    <row r="30" spans="1:28" x14ac:dyDescent="0.25">
      <c r="A30" s="579"/>
      <c r="B30" s="579"/>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row>
    <row r="31" spans="1:28" x14ac:dyDescent="0.25">
      <c r="A31" s="579"/>
      <c r="B31" s="579"/>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row>
    <row r="32" spans="1:28" x14ac:dyDescent="0.25">
      <c r="A32" s="579"/>
      <c r="B32" s="579"/>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row>
    <row r="33" spans="1:28" x14ac:dyDescent="0.25">
      <c r="A33" s="579"/>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row>
    <row r="34" spans="1:28" x14ac:dyDescent="0.25">
      <c r="A34" s="579"/>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row>
    <row r="35" spans="1:28" x14ac:dyDescent="0.25">
      <c r="A35" s="579"/>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row>
    <row r="36" spans="1:28" x14ac:dyDescent="0.25">
      <c r="A36" s="579"/>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row>
    <row r="37" spans="1:28" x14ac:dyDescent="0.25">
      <c r="A37" s="579"/>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row>
    <row r="38" spans="1:28" x14ac:dyDescent="0.25">
      <c r="A38" s="579"/>
      <c r="B38" s="579"/>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row>
    <row r="39" spans="1:28" x14ac:dyDescent="0.25">
      <c r="A39" s="579"/>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row>
    <row r="40" spans="1:28" x14ac:dyDescent="0.25">
      <c r="A40" s="579"/>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row>
    <row r="41" spans="1:28" x14ac:dyDescent="0.25">
      <c r="A41" s="579"/>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row>
    <row r="42" spans="1:28" x14ac:dyDescent="0.25">
      <c r="A42" s="579"/>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row>
    <row r="43" spans="1:28" x14ac:dyDescent="0.25">
      <c r="A43" s="579"/>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row>
    <row r="44" spans="1:28" x14ac:dyDescent="0.25">
      <c r="A44" s="579"/>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row>
    <row r="45" spans="1:28" x14ac:dyDescent="0.25">
      <c r="A45" s="579"/>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row>
    <row r="46" spans="1:28" x14ac:dyDescent="0.25">
      <c r="A46" s="579"/>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row>
    <row r="47" spans="1:28" x14ac:dyDescent="0.25">
      <c r="A47" s="579"/>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row>
    <row r="48" spans="1:28" x14ac:dyDescent="0.25">
      <c r="A48" s="579"/>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row>
    <row r="49" spans="1:28" x14ac:dyDescent="0.25">
      <c r="A49" s="579"/>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row>
    <row r="50" spans="1:28" x14ac:dyDescent="0.25">
      <c r="A50" s="579"/>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row>
    <row r="51" spans="1:28" ht="15.5" hidden="1" x14ac:dyDescent="0.35">
      <c r="A51" s="125" t="s">
        <v>32</v>
      </c>
    </row>
  </sheetData>
  <sheetProtection algorithmName="SHA-512" hashValue="u41DLWeiijTEebqQ9AD+6o00CM4anfE1cM8SFOwhcefQNpA1OOmJaraSB1zXLa5yKujpvRYC3ns5SiSXAVw/fg==" saltValue="c5JAUCh0fRqEhkFDzAlosQ==" spinCount="100000" sheet="1" objects="1" scenarios="1" formatRows="0"/>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1535-280F-4276-B38C-F37C5B3D7254}">
  <sheetPr codeName="Sheet9">
    <tabColor rgb="FFFF0000"/>
  </sheetPr>
  <dimension ref="A1:G46"/>
  <sheetViews>
    <sheetView showGridLines="0" zoomScale="90" zoomScaleNormal="90" workbookViewId="0">
      <selection activeCell="B42" sqref="B42"/>
    </sheetView>
  </sheetViews>
  <sheetFormatPr defaultColWidth="0" defaultRowHeight="12.65" customHeight="1" zeroHeight="1" x14ac:dyDescent="0.25"/>
  <cols>
    <col min="1" max="1" width="2.453125" style="584" customWidth="1"/>
    <col min="2" max="2" width="18.54296875" style="584" customWidth="1"/>
    <col min="3" max="3" width="46.81640625" style="584" customWidth="1"/>
    <col min="4" max="4" width="22.81640625" style="584" customWidth="1"/>
    <col min="5" max="5" width="3.1796875" style="584" hidden="1" customWidth="1"/>
    <col min="6" max="16384" width="9.81640625" style="584" hidden="1"/>
  </cols>
  <sheetData>
    <row r="1" spans="2:7" ht="15.5" x14ac:dyDescent="0.35">
      <c r="B1" s="580" t="str">
        <f>'User Select'!A1</f>
        <v>Washington State Health Care Authority</v>
      </c>
      <c r="C1" s="581"/>
      <c r="D1" s="582"/>
      <c r="E1" s="119" t="s">
        <v>32</v>
      </c>
      <c r="F1" s="583"/>
    </row>
    <row r="2" spans="2:7" ht="13" x14ac:dyDescent="0.3">
      <c r="B2" s="585" t="str">
        <f>'User Select'!A2</f>
        <v>Behavioral Health Provider Staffing and Expense Survey - 2024 Data Collection Tool</v>
      </c>
      <c r="C2" s="586"/>
      <c r="D2" s="587"/>
    </row>
    <row r="3" spans="2:7" ht="13.5" thickBot="1" x14ac:dyDescent="0.35">
      <c r="B3" s="585" t="s">
        <v>441</v>
      </c>
      <c r="C3" s="586"/>
      <c r="D3" s="587"/>
    </row>
    <row r="4" spans="2:7" ht="13.5" thickBot="1" x14ac:dyDescent="0.35">
      <c r="B4" s="588" t="s">
        <v>442</v>
      </c>
      <c r="C4" s="589" t="s">
        <v>443</v>
      </c>
      <c r="D4" s="590" t="s">
        <v>444</v>
      </c>
      <c r="G4" s="591"/>
    </row>
    <row r="5" spans="2:7" ht="12.5" x14ac:dyDescent="0.25">
      <c r="B5" s="592" t="s">
        <v>445</v>
      </c>
      <c r="C5" s="593" t="s">
        <v>446</v>
      </c>
      <c r="D5" s="594" t="s">
        <v>216</v>
      </c>
    </row>
    <row r="6" spans="2:7" ht="12.5" x14ac:dyDescent="0.25">
      <c r="B6" s="595" t="s">
        <v>447</v>
      </c>
      <c r="C6" s="596" t="s">
        <v>448</v>
      </c>
      <c r="D6" s="597" t="s">
        <v>216</v>
      </c>
    </row>
    <row r="7" spans="2:7" ht="12.5" x14ac:dyDescent="0.25">
      <c r="B7" s="595" t="s">
        <v>449</v>
      </c>
      <c r="C7" s="596" t="s">
        <v>448</v>
      </c>
      <c r="D7" s="597" t="s">
        <v>216</v>
      </c>
    </row>
    <row r="8" spans="2:7" ht="12.5" x14ac:dyDescent="0.25">
      <c r="B8" s="595" t="s">
        <v>450</v>
      </c>
      <c r="C8" s="596" t="s">
        <v>446</v>
      </c>
      <c r="D8" s="597" t="s">
        <v>216</v>
      </c>
    </row>
    <row r="9" spans="2:7" ht="12.5" x14ac:dyDescent="0.25">
      <c r="B9" s="595" t="s">
        <v>451</v>
      </c>
      <c r="C9" s="596" t="s">
        <v>448</v>
      </c>
      <c r="D9" s="597" t="s">
        <v>216</v>
      </c>
    </row>
    <row r="10" spans="2:7" ht="12.5" x14ac:dyDescent="0.25">
      <c r="B10" s="595" t="s">
        <v>452</v>
      </c>
      <c r="C10" s="596" t="s">
        <v>453</v>
      </c>
      <c r="D10" s="597" t="s">
        <v>216</v>
      </c>
    </row>
    <row r="11" spans="2:7" ht="12.5" x14ac:dyDescent="0.25">
      <c r="B11" s="598" t="s">
        <v>454</v>
      </c>
      <c r="C11" s="599" t="s">
        <v>455</v>
      </c>
      <c r="D11" s="600" t="s">
        <v>216</v>
      </c>
    </row>
    <row r="12" spans="2:7" ht="12.5" x14ac:dyDescent="0.25">
      <c r="B12" s="598" t="s">
        <v>456</v>
      </c>
      <c r="C12" s="599" t="s">
        <v>457</v>
      </c>
      <c r="D12" s="600" t="s">
        <v>216</v>
      </c>
    </row>
    <row r="13" spans="2:7" ht="12.5" x14ac:dyDescent="0.25">
      <c r="B13" s="598" t="s">
        <v>458</v>
      </c>
      <c r="C13" s="599" t="s">
        <v>459</v>
      </c>
      <c r="D13" s="600" t="s">
        <v>216</v>
      </c>
    </row>
    <row r="14" spans="2:7" ht="12.5" x14ac:dyDescent="0.25">
      <c r="B14" s="601" t="s">
        <v>460</v>
      </c>
      <c r="C14" s="602" t="s">
        <v>461</v>
      </c>
      <c r="D14" s="603" t="s">
        <v>220</v>
      </c>
    </row>
    <row r="15" spans="2:7" ht="12.5" x14ac:dyDescent="0.25">
      <c r="B15" s="601" t="s">
        <v>462</v>
      </c>
      <c r="C15" s="602" t="s">
        <v>463</v>
      </c>
      <c r="D15" s="603" t="s">
        <v>220</v>
      </c>
    </row>
    <row r="16" spans="2:7" ht="12.5" x14ac:dyDescent="0.25">
      <c r="B16" s="601" t="s">
        <v>464</v>
      </c>
      <c r="C16" s="602" t="s">
        <v>465</v>
      </c>
      <c r="D16" s="603" t="s">
        <v>220</v>
      </c>
    </row>
    <row r="17" spans="2:4" ht="12.5" x14ac:dyDescent="0.25">
      <c r="B17" s="601" t="s">
        <v>466</v>
      </c>
      <c r="C17" s="602" t="s">
        <v>453</v>
      </c>
      <c r="D17" s="603" t="s">
        <v>220</v>
      </c>
    </row>
    <row r="18" spans="2:4" ht="12.5" x14ac:dyDescent="0.25">
      <c r="B18" s="601" t="s">
        <v>467</v>
      </c>
      <c r="C18" s="602" t="s">
        <v>468</v>
      </c>
      <c r="D18" s="603" t="s">
        <v>220</v>
      </c>
    </row>
    <row r="19" spans="2:4" ht="12.5" x14ac:dyDescent="0.25">
      <c r="B19" s="601" t="s">
        <v>469</v>
      </c>
      <c r="C19" s="602" t="s">
        <v>465</v>
      </c>
      <c r="D19" s="603" t="s">
        <v>220</v>
      </c>
    </row>
    <row r="20" spans="2:4" ht="12.5" x14ac:dyDescent="0.25">
      <c r="B20" s="601" t="s">
        <v>470</v>
      </c>
      <c r="C20" s="602" t="s">
        <v>463</v>
      </c>
      <c r="D20" s="603" t="s">
        <v>220</v>
      </c>
    </row>
    <row r="21" spans="2:4" ht="12.5" x14ac:dyDescent="0.25">
      <c r="B21" s="601" t="s">
        <v>471</v>
      </c>
      <c r="C21" s="602" t="s">
        <v>472</v>
      </c>
      <c r="D21" s="603" t="s">
        <v>220</v>
      </c>
    </row>
    <row r="22" spans="2:4" ht="12.5" x14ac:dyDescent="0.25">
      <c r="B22" s="601" t="s">
        <v>473</v>
      </c>
      <c r="C22" s="602" t="s">
        <v>453</v>
      </c>
      <c r="D22" s="603" t="s">
        <v>220</v>
      </c>
    </row>
    <row r="23" spans="2:4" ht="12.5" x14ac:dyDescent="0.25">
      <c r="B23" s="601" t="s">
        <v>474</v>
      </c>
      <c r="C23" s="602" t="s">
        <v>453</v>
      </c>
      <c r="D23" s="603" t="s">
        <v>220</v>
      </c>
    </row>
    <row r="24" spans="2:4" ht="12.5" x14ac:dyDescent="0.25">
      <c r="B24" s="601" t="s">
        <v>475</v>
      </c>
      <c r="C24" s="602" t="s">
        <v>453</v>
      </c>
      <c r="D24" s="603" t="s">
        <v>220</v>
      </c>
    </row>
    <row r="25" spans="2:4" ht="12.5" x14ac:dyDescent="0.25">
      <c r="B25" s="601" t="s">
        <v>476</v>
      </c>
      <c r="C25" s="602" t="s">
        <v>453</v>
      </c>
      <c r="D25" s="603" t="s">
        <v>220</v>
      </c>
    </row>
    <row r="26" spans="2:4" ht="12.5" x14ac:dyDescent="0.25">
      <c r="B26" s="601" t="s">
        <v>477</v>
      </c>
      <c r="C26" s="602" t="s">
        <v>453</v>
      </c>
      <c r="D26" s="603" t="s">
        <v>220</v>
      </c>
    </row>
    <row r="27" spans="2:4" ht="12.5" x14ac:dyDescent="0.25">
      <c r="B27" s="601" t="s">
        <v>478</v>
      </c>
      <c r="C27" s="602" t="s">
        <v>479</v>
      </c>
      <c r="D27" s="603" t="s">
        <v>220</v>
      </c>
    </row>
    <row r="28" spans="2:4" ht="12.5" x14ac:dyDescent="0.25">
      <c r="B28" s="601" t="s">
        <v>480</v>
      </c>
      <c r="C28" s="602" t="s">
        <v>481</v>
      </c>
      <c r="D28" s="603" t="s">
        <v>220</v>
      </c>
    </row>
    <row r="29" spans="2:4" ht="12.5" x14ac:dyDescent="0.25">
      <c r="B29" s="601" t="s">
        <v>482</v>
      </c>
      <c r="C29" s="602" t="s">
        <v>483</v>
      </c>
      <c r="D29" s="603" t="s">
        <v>220</v>
      </c>
    </row>
    <row r="30" spans="2:4" ht="12.5" x14ac:dyDescent="0.25">
      <c r="B30" s="601" t="s">
        <v>484</v>
      </c>
      <c r="C30" s="602" t="s">
        <v>472</v>
      </c>
      <c r="D30" s="603" t="s">
        <v>220</v>
      </c>
    </row>
    <row r="31" spans="2:4" ht="12.5" x14ac:dyDescent="0.25">
      <c r="B31" s="601" t="s">
        <v>485</v>
      </c>
      <c r="C31" s="602" t="s">
        <v>486</v>
      </c>
      <c r="D31" s="603" t="s">
        <v>220</v>
      </c>
    </row>
    <row r="32" spans="2:4" ht="12.5" x14ac:dyDescent="0.25">
      <c r="B32" s="598" t="s">
        <v>487</v>
      </c>
      <c r="C32" s="599" t="s">
        <v>472</v>
      </c>
      <c r="D32" s="600" t="s">
        <v>221</v>
      </c>
    </row>
    <row r="33" spans="1:4" ht="12.5" x14ac:dyDescent="0.25">
      <c r="B33" s="598" t="s">
        <v>488</v>
      </c>
      <c r="C33" s="599" t="s">
        <v>453</v>
      </c>
      <c r="D33" s="600" t="s">
        <v>221</v>
      </c>
    </row>
    <row r="34" spans="1:4" ht="12.5" x14ac:dyDescent="0.25">
      <c r="B34" s="598" t="s">
        <v>489</v>
      </c>
      <c r="C34" s="599" t="s">
        <v>472</v>
      </c>
      <c r="D34" s="600" t="s">
        <v>221</v>
      </c>
    </row>
    <row r="35" spans="1:4" ht="12.5" x14ac:dyDescent="0.25">
      <c r="B35" s="598" t="s">
        <v>490</v>
      </c>
      <c r="C35" s="599" t="s">
        <v>472</v>
      </c>
      <c r="D35" s="600" t="s">
        <v>221</v>
      </c>
    </row>
    <row r="36" spans="1:4" ht="12.5" x14ac:dyDescent="0.25">
      <c r="B36" s="598" t="s">
        <v>491</v>
      </c>
      <c r="C36" s="599" t="s">
        <v>472</v>
      </c>
      <c r="D36" s="600" t="s">
        <v>221</v>
      </c>
    </row>
    <row r="37" spans="1:4" ht="12.5" x14ac:dyDescent="0.25">
      <c r="B37" s="598" t="s">
        <v>492</v>
      </c>
      <c r="C37" s="599" t="s">
        <v>457</v>
      </c>
      <c r="D37" s="600" t="s">
        <v>221</v>
      </c>
    </row>
    <row r="38" spans="1:4" ht="12.5" x14ac:dyDescent="0.25">
      <c r="B38" s="598" t="s">
        <v>493</v>
      </c>
      <c r="C38" s="599" t="s">
        <v>457</v>
      </c>
      <c r="D38" s="600" t="s">
        <v>221</v>
      </c>
    </row>
    <row r="39" spans="1:4" ht="12.5" x14ac:dyDescent="0.25">
      <c r="B39" s="598" t="s">
        <v>494</v>
      </c>
      <c r="C39" s="599" t="s">
        <v>453</v>
      </c>
      <c r="D39" s="600" t="s">
        <v>221</v>
      </c>
    </row>
    <row r="40" spans="1:4" ht="12.5" x14ac:dyDescent="0.25">
      <c r="B40" s="598" t="s">
        <v>495</v>
      </c>
      <c r="C40" s="599" t="s">
        <v>481</v>
      </c>
      <c r="D40" s="600" t="s">
        <v>221</v>
      </c>
    </row>
    <row r="41" spans="1:4" ht="12.5" x14ac:dyDescent="0.25">
      <c r="B41" s="598" t="s">
        <v>496</v>
      </c>
      <c r="C41" s="599" t="s">
        <v>472</v>
      </c>
      <c r="D41" s="600" t="s">
        <v>221</v>
      </c>
    </row>
    <row r="42" spans="1:4" ht="12.5" x14ac:dyDescent="0.25">
      <c r="B42" s="598" t="s">
        <v>497</v>
      </c>
      <c r="C42" s="599" t="s">
        <v>472</v>
      </c>
      <c r="D42" s="600" t="s">
        <v>221</v>
      </c>
    </row>
    <row r="43" spans="1:4" ht="13" thickBot="1" x14ac:dyDescent="0.3">
      <c r="B43" s="604" t="s">
        <v>498</v>
      </c>
      <c r="C43" s="605" t="s">
        <v>472</v>
      </c>
      <c r="D43" s="606" t="s">
        <v>221</v>
      </c>
    </row>
    <row r="44" spans="1:4" ht="25.5" customHeight="1" x14ac:dyDescent="0.25">
      <c r="D44" s="37" t="str">
        <f>TEXT('User Select'!B41,"mmmm d, yyyy")</f>
        <v>December 31, 2024</v>
      </c>
    </row>
    <row r="45" spans="1:4" ht="15.5" hidden="1" x14ac:dyDescent="0.35">
      <c r="A45" s="119" t="s">
        <v>32</v>
      </c>
    </row>
    <row r="46" spans="1:4" ht="12.5" hidden="1" x14ac:dyDescent="0.25">
      <c r="A46" s="583"/>
    </row>
  </sheetData>
  <sheetProtection algorithmName="SHA-512" hashValue="UrYVJvExpoeXvIUFjsJIjdLpgpV3ttIGO3jmlecAxT4hDt+pgNfyKvi+a/afVSjso0xqC0cqbyzgsuQm64hd1A==" saltValue="PWJe73X37pMxYF51XxtCkA==" spinCount="100000" sheet="1" objects="1" scenarios="1" formatRows="0"/>
  <printOptions horizontalCentered="1"/>
  <pageMargins left="0.7" right="0.7" top="0.75" bottom="0.75" header="0.3" footer="0.25"/>
  <pageSetup scale="98" orientation="portrait" r:id="rId1"/>
  <headerFooter>
    <oddHeader>&amp;L&amp;"Arial,Regular"&amp;12&amp;C&amp;"Arial,Regular"&amp;12&amp;R&amp;"Arial,Bold"&amp;16</oddHeader>
    <oddFooter>&amp;R_x000D_&amp;"Arial,Bold"&amp;8Page &amp;P of &amp;N&amp;C&amp;"Arial,Bold"&amp;12Milliman
&amp;L&amp;"Arial,Regular"&amp;8&amp;D &amp;T
&amp;Z&amp;F\[&amp;A]</oddFooter>
  </headerFooter>
  <colBreaks count="1" manualBreakCount="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0252-FAA7-42EB-AF9D-C279084B092D}">
  <sheetPr codeName="Sheet10">
    <tabColor rgb="FFFF0000"/>
    <pageSetUpPr autoPageBreaks="0"/>
  </sheetPr>
  <dimension ref="A1:J32"/>
  <sheetViews>
    <sheetView showGridLines="0" zoomScale="70" zoomScaleNormal="70" workbookViewId="0"/>
  </sheetViews>
  <sheetFormatPr defaultColWidth="0" defaultRowHeight="12.65" customHeight="1" zeroHeight="1" x14ac:dyDescent="0.3"/>
  <cols>
    <col min="1" max="1" width="67.6328125" style="1" customWidth="1"/>
    <col min="2" max="2" width="84.08984375" style="1" bestFit="1" customWidth="1"/>
    <col min="3" max="3" width="55.6328125" style="1" bestFit="1" customWidth="1"/>
    <col min="4" max="4" width="23.26953125" style="1" bestFit="1" customWidth="1"/>
    <col min="5" max="5" width="40.6328125" style="1" bestFit="1" customWidth="1"/>
    <col min="6" max="6" width="3.1796875" style="1" hidden="1" customWidth="1"/>
    <col min="7" max="7" width="6.26953125" style="1" hidden="1" customWidth="1"/>
    <col min="8" max="8" width="9.81640625" style="1" hidden="1" customWidth="1"/>
    <col min="9" max="9" width="9.81640625" style="611" hidden="1" customWidth="1"/>
    <col min="10" max="10" width="15.54296875" style="611" hidden="1" customWidth="1"/>
    <col min="11" max="16384" width="9.81640625" style="611" hidden="1"/>
  </cols>
  <sheetData>
    <row r="1" spans="1:10" ht="15.5" x14ac:dyDescent="0.35">
      <c r="A1" s="607" t="str">
        <f>'User Select'!A1</f>
        <v>Washington State Health Care Authority</v>
      </c>
      <c r="B1" s="608"/>
      <c r="C1" s="608"/>
      <c r="D1" s="608"/>
      <c r="E1" s="609"/>
      <c r="F1" s="119" t="s">
        <v>32</v>
      </c>
      <c r="G1" s="610"/>
      <c r="J1" s="612"/>
    </row>
    <row r="2" spans="1:10" ht="14.5" x14ac:dyDescent="0.35">
      <c r="A2" s="613" t="str">
        <f>'User Select'!A2</f>
        <v>Behavioral Health Provider Staffing and Expense Survey - 2024 Data Collection Tool</v>
      </c>
      <c r="B2" s="614"/>
      <c r="C2" s="614"/>
      <c r="D2" s="614"/>
      <c r="E2" s="615"/>
      <c r="G2" s="610"/>
      <c r="J2" s="612"/>
    </row>
    <row r="3" spans="1:10" ht="15" thickBot="1" x14ac:dyDescent="0.4">
      <c r="A3" s="613" t="s">
        <v>499</v>
      </c>
      <c r="B3" s="614"/>
      <c r="C3" s="614"/>
      <c r="D3" s="614"/>
      <c r="E3" s="615"/>
      <c r="J3" s="612"/>
    </row>
    <row r="4" spans="1:10" ht="14.5" x14ac:dyDescent="0.35">
      <c r="A4" s="616" t="s">
        <v>500</v>
      </c>
      <c r="B4" s="617" t="s">
        <v>501</v>
      </c>
      <c r="C4" s="617" t="s">
        <v>502</v>
      </c>
      <c r="D4" s="618" t="s">
        <v>503</v>
      </c>
      <c r="E4" s="619" t="s">
        <v>504</v>
      </c>
      <c r="G4"/>
      <c r="H4"/>
      <c r="J4" s="612"/>
    </row>
    <row r="5" spans="1:10" ht="14.5" x14ac:dyDescent="0.35">
      <c r="A5" s="620" t="s">
        <v>505</v>
      </c>
      <c r="B5" s="621" t="s">
        <v>505</v>
      </c>
      <c r="C5" s="622" t="s">
        <v>506</v>
      </c>
      <c r="D5" s="623" t="s">
        <v>507</v>
      </c>
      <c r="E5" s="624" t="s">
        <v>185</v>
      </c>
      <c r="G5"/>
      <c r="H5"/>
      <c r="J5" s="612"/>
    </row>
    <row r="6" spans="1:10" ht="14.5" x14ac:dyDescent="0.35">
      <c r="A6" s="625" t="s">
        <v>508</v>
      </c>
      <c r="B6" s="626" t="s">
        <v>508</v>
      </c>
      <c r="C6" s="627" t="s">
        <v>509</v>
      </c>
      <c r="D6" s="628" t="s">
        <v>510</v>
      </c>
      <c r="E6" s="629" t="s">
        <v>185</v>
      </c>
      <c r="G6"/>
      <c r="H6"/>
      <c r="J6" s="612"/>
    </row>
    <row r="7" spans="1:10" ht="14.5" x14ac:dyDescent="0.35">
      <c r="A7" s="630" t="s">
        <v>511</v>
      </c>
      <c r="B7" s="631" t="s">
        <v>512</v>
      </c>
      <c r="C7" s="632" t="s">
        <v>511</v>
      </c>
      <c r="D7" s="633" t="s">
        <v>513</v>
      </c>
      <c r="E7" s="634" t="s">
        <v>186</v>
      </c>
      <c r="G7"/>
      <c r="H7"/>
      <c r="J7" s="612"/>
    </row>
    <row r="8" spans="1:10" ht="14.5" x14ac:dyDescent="0.35">
      <c r="A8" s="625" t="s">
        <v>195</v>
      </c>
      <c r="B8" s="626" t="s">
        <v>195</v>
      </c>
      <c r="C8" s="627" t="s">
        <v>195</v>
      </c>
      <c r="D8" s="628" t="s">
        <v>514</v>
      </c>
      <c r="E8" s="629" t="s">
        <v>195</v>
      </c>
      <c r="F8" s="610"/>
      <c r="G8"/>
      <c r="H8"/>
      <c r="J8" s="612"/>
    </row>
    <row r="9" spans="1:10" ht="31.5" customHeight="1" x14ac:dyDescent="0.35">
      <c r="A9" s="630" t="s">
        <v>515</v>
      </c>
      <c r="B9" s="631" t="s">
        <v>516</v>
      </c>
      <c r="C9" s="632" t="s">
        <v>517</v>
      </c>
      <c r="D9" s="633" t="s">
        <v>518</v>
      </c>
      <c r="E9" s="634" t="s">
        <v>188</v>
      </c>
      <c r="G9"/>
      <c r="H9"/>
      <c r="J9" s="612"/>
    </row>
    <row r="10" spans="1:10" ht="14.5" x14ac:dyDescent="0.35">
      <c r="A10" s="630" t="s">
        <v>519</v>
      </c>
      <c r="B10" s="631" t="s">
        <v>516</v>
      </c>
      <c r="C10" s="632" t="s">
        <v>520</v>
      </c>
      <c r="D10" s="633" t="s">
        <v>521</v>
      </c>
      <c r="E10" s="634" t="s">
        <v>188</v>
      </c>
      <c r="G10"/>
      <c r="H10"/>
      <c r="J10" s="612"/>
    </row>
    <row r="11" spans="1:10" ht="14.5" x14ac:dyDescent="0.35">
      <c r="A11" s="630" t="s">
        <v>522</v>
      </c>
      <c r="B11" s="631" t="s">
        <v>516</v>
      </c>
      <c r="C11" s="632" t="s">
        <v>523</v>
      </c>
      <c r="D11" s="633" t="s">
        <v>524</v>
      </c>
      <c r="E11" s="634" t="s">
        <v>188</v>
      </c>
      <c r="G11"/>
      <c r="H11"/>
      <c r="J11" s="612"/>
    </row>
    <row r="12" spans="1:10" ht="14.5" x14ac:dyDescent="0.35">
      <c r="A12" s="625" t="s">
        <v>525</v>
      </c>
      <c r="B12" s="626" t="s">
        <v>516</v>
      </c>
      <c r="C12" s="627" t="s">
        <v>526</v>
      </c>
      <c r="D12" s="628" t="s">
        <v>527</v>
      </c>
      <c r="E12" s="629" t="s">
        <v>189</v>
      </c>
      <c r="G12"/>
      <c r="H12"/>
      <c r="J12" s="612"/>
    </row>
    <row r="13" spans="1:10" ht="14.5" x14ac:dyDescent="0.35">
      <c r="A13" s="625" t="s">
        <v>525</v>
      </c>
      <c r="B13" s="626" t="s">
        <v>516</v>
      </c>
      <c r="C13" s="627" t="s">
        <v>528</v>
      </c>
      <c r="D13" s="628" t="s">
        <v>529</v>
      </c>
      <c r="E13" s="629" t="s">
        <v>189</v>
      </c>
      <c r="G13" s="635"/>
      <c r="H13" s="635"/>
      <c r="J13" s="612"/>
    </row>
    <row r="14" spans="1:10" ht="14.5" x14ac:dyDescent="0.35">
      <c r="A14" s="625" t="s">
        <v>530</v>
      </c>
      <c r="B14" s="626" t="s">
        <v>516</v>
      </c>
      <c r="C14" s="627" t="s">
        <v>531</v>
      </c>
      <c r="D14" s="628" t="s">
        <v>529</v>
      </c>
      <c r="E14" s="629" t="s">
        <v>189</v>
      </c>
      <c r="J14" s="612"/>
    </row>
    <row r="15" spans="1:10" ht="14.5" x14ac:dyDescent="0.35">
      <c r="A15" s="630" t="s">
        <v>532</v>
      </c>
      <c r="B15" s="631" t="s">
        <v>187</v>
      </c>
      <c r="C15" s="632" t="s">
        <v>533</v>
      </c>
      <c r="D15" s="633" t="s">
        <v>529</v>
      </c>
      <c r="E15" s="634" t="s">
        <v>187</v>
      </c>
      <c r="J15" s="612"/>
    </row>
    <row r="16" spans="1:10" ht="14.5" x14ac:dyDescent="0.35">
      <c r="A16" s="630" t="s">
        <v>534</v>
      </c>
      <c r="B16" s="631" t="s">
        <v>535</v>
      </c>
      <c r="C16" s="632" t="s">
        <v>536</v>
      </c>
      <c r="D16" s="633" t="s">
        <v>529</v>
      </c>
      <c r="E16" s="634" t="s">
        <v>535</v>
      </c>
      <c r="J16" s="612"/>
    </row>
    <row r="17" spans="1:10" ht="26.5" customHeight="1" x14ac:dyDescent="0.35">
      <c r="A17" s="625" t="s">
        <v>537</v>
      </c>
      <c r="B17" s="626" t="s">
        <v>538</v>
      </c>
      <c r="C17" s="627" t="s">
        <v>539</v>
      </c>
      <c r="D17" s="628" t="s">
        <v>540</v>
      </c>
      <c r="E17" s="629" t="s">
        <v>541</v>
      </c>
      <c r="J17" s="612"/>
    </row>
    <row r="18" spans="1:10" ht="14.5" x14ac:dyDescent="0.35">
      <c r="A18" s="625" t="s">
        <v>542</v>
      </c>
      <c r="B18" s="626" t="s">
        <v>543</v>
      </c>
      <c r="C18" s="627" t="s">
        <v>542</v>
      </c>
      <c r="D18" s="628" t="s">
        <v>544</v>
      </c>
      <c r="E18" s="629" t="s">
        <v>541</v>
      </c>
      <c r="G18" s="635"/>
      <c r="J18" s="612"/>
    </row>
    <row r="19" spans="1:10" ht="14.5" x14ac:dyDescent="0.35">
      <c r="A19" s="625" t="s">
        <v>545</v>
      </c>
      <c r="B19" s="626" t="s">
        <v>546</v>
      </c>
      <c r="C19" s="627" t="s">
        <v>542</v>
      </c>
      <c r="D19" s="628" t="s">
        <v>544</v>
      </c>
      <c r="E19" s="629" t="s">
        <v>541</v>
      </c>
      <c r="G19" s="635"/>
      <c r="J19" s="612"/>
    </row>
    <row r="20" spans="1:10" ht="14.5" x14ac:dyDescent="0.35">
      <c r="A20" s="625" t="s">
        <v>547</v>
      </c>
      <c r="B20" s="626" t="s">
        <v>547</v>
      </c>
      <c r="C20" s="627" t="s">
        <v>548</v>
      </c>
      <c r="D20" s="628" t="s">
        <v>549</v>
      </c>
      <c r="E20" s="629" t="s">
        <v>541</v>
      </c>
      <c r="G20" s="635"/>
      <c r="J20" s="612"/>
    </row>
    <row r="21" spans="1:10" ht="14.5" x14ac:dyDescent="0.35">
      <c r="A21" s="630" t="s">
        <v>534</v>
      </c>
      <c r="B21" s="631" t="s">
        <v>550</v>
      </c>
      <c r="C21" s="632" t="s">
        <v>551</v>
      </c>
      <c r="D21" s="633" t="s">
        <v>552</v>
      </c>
      <c r="E21" s="634" t="s">
        <v>191</v>
      </c>
      <c r="J21" s="612"/>
    </row>
    <row r="22" spans="1:10" ht="14.5" x14ac:dyDescent="0.35">
      <c r="A22" s="625" t="s">
        <v>196</v>
      </c>
      <c r="B22" s="626" t="s">
        <v>553</v>
      </c>
      <c r="C22" s="627" t="s">
        <v>196</v>
      </c>
      <c r="D22" s="628" t="s">
        <v>554</v>
      </c>
      <c r="E22" s="629" t="s">
        <v>196</v>
      </c>
      <c r="J22" s="612"/>
    </row>
    <row r="23" spans="1:10" ht="14.5" x14ac:dyDescent="0.35">
      <c r="A23" s="630" t="s">
        <v>555</v>
      </c>
      <c r="B23" s="631" t="s">
        <v>555</v>
      </c>
      <c r="C23" s="631" t="s">
        <v>556</v>
      </c>
      <c r="D23" s="636" t="s">
        <v>556</v>
      </c>
      <c r="E23" s="634" t="s">
        <v>193</v>
      </c>
      <c r="J23" s="612"/>
    </row>
    <row r="24" spans="1:10" ht="14.5" x14ac:dyDescent="0.35">
      <c r="A24" s="625" t="s">
        <v>557</v>
      </c>
      <c r="B24" s="626" t="s">
        <v>558</v>
      </c>
      <c r="C24" s="627" t="s">
        <v>559</v>
      </c>
      <c r="D24" s="628" t="s">
        <v>560</v>
      </c>
      <c r="E24" s="629" t="s">
        <v>192</v>
      </c>
      <c r="J24" s="612"/>
    </row>
    <row r="25" spans="1:10" ht="14.5" x14ac:dyDescent="0.35">
      <c r="A25" s="625" t="s">
        <v>557</v>
      </c>
      <c r="B25" s="626" t="s">
        <v>557</v>
      </c>
      <c r="C25" s="627" t="s">
        <v>561</v>
      </c>
      <c r="D25" s="628" t="s">
        <v>562</v>
      </c>
      <c r="E25" s="629" t="s">
        <v>192</v>
      </c>
      <c r="G25" s="635"/>
      <c r="J25" s="612"/>
    </row>
    <row r="26" spans="1:10" ht="14.5" x14ac:dyDescent="0.35">
      <c r="A26" s="625" t="s">
        <v>563</v>
      </c>
      <c r="B26" s="626" t="s">
        <v>564</v>
      </c>
      <c r="C26" s="627" t="s">
        <v>565</v>
      </c>
      <c r="D26" s="628" t="s">
        <v>560</v>
      </c>
      <c r="E26" s="629" t="s">
        <v>192</v>
      </c>
      <c r="J26" s="612"/>
    </row>
    <row r="27" spans="1:10" ht="14.5" x14ac:dyDescent="0.35">
      <c r="A27" s="630" t="s">
        <v>566</v>
      </c>
      <c r="B27" s="631" t="s">
        <v>566</v>
      </c>
      <c r="C27" s="632" t="s">
        <v>566</v>
      </c>
      <c r="D27" s="633" t="s">
        <v>567</v>
      </c>
      <c r="E27" s="634" t="s">
        <v>183</v>
      </c>
      <c r="J27" s="612"/>
    </row>
    <row r="28" spans="1:10" ht="14.5" x14ac:dyDescent="0.35">
      <c r="A28" s="625" t="s">
        <v>566</v>
      </c>
      <c r="B28" s="626" t="s">
        <v>555</v>
      </c>
      <c r="C28" s="627" t="s">
        <v>566</v>
      </c>
      <c r="D28" s="628" t="s">
        <v>567</v>
      </c>
      <c r="E28" s="629" t="s">
        <v>184</v>
      </c>
      <c r="J28" s="612"/>
    </row>
    <row r="29" spans="1:10" ht="15" thickBot="1" x14ac:dyDescent="0.4">
      <c r="A29" s="637" t="s">
        <v>568</v>
      </c>
      <c r="B29" s="638" t="s">
        <v>568</v>
      </c>
      <c r="C29" s="639" t="s">
        <v>568</v>
      </c>
      <c r="D29" s="640" t="s">
        <v>529</v>
      </c>
      <c r="E29" s="641" t="s">
        <v>182</v>
      </c>
      <c r="J29" s="612"/>
    </row>
    <row r="30" spans="1:10" ht="23.5" customHeight="1" x14ac:dyDescent="0.35">
      <c r="E30" s="37" t="str">
        <f>TEXT('User Select'!B41,"mmmm d, yyyy")</f>
        <v>December 31, 2024</v>
      </c>
      <c r="J30" s="612"/>
    </row>
    <row r="31" spans="1:10" ht="15.5" hidden="1" x14ac:dyDescent="0.35">
      <c r="A31" s="119" t="s">
        <v>32</v>
      </c>
      <c r="B31" s="119"/>
      <c r="C31" s="119"/>
      <c r="E31" s="2"/>
      <c r="J31" s="612"/>
    </row>
    <row r="32" spans="1:10" ht="14.5" hidden="1" x14ac:dyDescent="0.35">
      <c r="J32" s="612"/>
    </row>
  </sheetData>
  <sheetProtection algorithmName="SHA-512" hashValue="q9qymagscyd3i/o+SZtbfgqe40Rt9geLsMUzRDKg4is4Ogt/Bf9fHz25Hpe82D5aKeL26A3O4/A65I2il2fldw==" saltValue="2bGXRaMqlY1wklWlFAHkDg==" spinCount="100000" sheet="1" objects="1" scenarios="1" formatRows="0"/>
  <pageMargins left="0.7" right="0.7" top="0.75" bottom="0.75" header="0.3" footer="0.25"/>
  <pageSetup scale="83" orientation="landscape" r:id="rId1"/>
  <headerFooter>
    <oddHeader>&amp;L&amp;"Arial,Regular"&amp;12&amp;C&amp;"Arial,Regular"&amp;12&amp;R&amp;"Arial,Bold"&amp;16</oddHeader>
    <oddFooter>&amp;L&amp;10 7/7/2022&amp;C&amp;"Arial,Bold"&amp;12
&amp;"Arial,Regular"&amp;10Milliman&amp;R&amp;10Page 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4B16-8210-4E26-A6B6-3CFFF1BA0919}">
  <sheetPr codeName="Sheet3">
    <pageSetUpPr fitToPage="1"/>
  </sheetPr>
  <dimension ref="A1:Q29"/>
  <sheetViews>
    <sheetView showGridLines="0" zoomScale="90" zoomScaleNormal="90" workbookViewId="0"/>
  </sheetViews>
  <sheetFormatPr defaultColWidth="0" defaultRowHeight="12.5" zeroHeight="1" x14ac:dyDescent="0.25"/>
  <cols>
    <col min="1" max="13" width="9.453125" style="653" customWidth="1"/>
    <col min="14" max="17" width="0" style="653" hidden="1" customWidth="1"/>
    <col min="18" max="16384" width="8.7265625" style="653" hidden="1"/>
  </cols>
  <sheetData>
    <row r="1" spans="1:17" s="645" customFormat="1" ht="15.5" x14ac:dyDescent="0.35">
      <c r="A1" s="642" t="str">
        <f>'User Select'!A1</f>
        <v>Washington State Health Care Authority</v>
      </c>
      <c r="B1" s="643"/>
      <c r="C1" s="643"/>
      <c r="D1" s="643"/>
      <c r="E1" s="643"/>
      <c r="F1" s="643"/>
      <c r="G1" s="643"/>
      <c r="H1" s="643"/>
      <c r="I1" s="643"/>
      <c r="J1" s="643"/>
      <c r="K1" s="643"/>
      <c r="L1" s="643"/>
      <c r="M1" s="644"/>
      <c r="N1" s="124" t="s">
        <v>32</v>
      </c>
    </row>
    <row r="2" spans="1:17" s="645" customFormat="1" ht="15.5" x14ac:dyDescent="0.35">
      <c r="A2" s="646" t="str">
        <f>'User Select'!A2</f>
        <v>Behavioral Health Provider Staffing and Expense Survey - 2024 Data Collection Tool</v>
      </c>
      <c r="B2" s="647"/>
      <c r="C2" s="647"/>
      <c r="D2" s="647"/>
      <c r="E2" s="647"/>
      <c r="F2" s="647"/>
      <c r="G2" s="647"/>
      <c r="H2" s="647"/>
      <c r="I2" s="647"/>
      <c r="J2" s="647"/>
      <c r="K2" s="647"/>
      <c r="L2" s="647"/>
      <c r="M2" s="648"/>
      <c r="Q2" s="649"/>
    </row>
    <row r="3" spans="1:17" s="645" customFormat="1" ht="15.5" x14ac:dyDescent="0.35">
      <c r="A3" s="646" t="s">
        <v>569</v>
      </c>
      <c r="B3" s="647"/>
      <c r="C3" s="647"/>
      <c r="D3" s="647"/>
      <c r="E3" s="647"/>
      <c r="F3" s="647"/>
      <c r="G3" s="647"/>
      <c r="H3" s="647"/>
      <c r="I3" s="647"/>
      <c r="J3" s="647"/>
      <c r="K3" s="647"/>
      <c r="L3" s="647"/>
      <c r="M3" s="648"/>
      <c r="Q3" s="649"/>
    </row>
    <row r="4" spans="1:17" ht="13" x14ac:dyDescent="0.3">
      <c r="A4" s="650"/>
      <c r="B4" s="651"/>
      <c r="C4" s="651"/>
      <c r="D4" s="651"/>
      <c r="E4" s="651"/>
      <c r="F4" s="651"/>
      <c r="G4" s="651"/>
      <c r="H4" s="651"/>
      <c r="I4" s="651"/>
      <c r="J4" s="651"/>
      <c r="K4" s="651"/>
      <c r="L4" s="651"/>
      <c r="M4" s="652"/>
      <c r="O4" s="654"/>
    </row>
    <row r="5" spans="1:17" x14ac:dyDescent="0.25">
      <c r="A5" s="655"/>
      <c r="B5" s="656"/>
      <c r="C5" s="656"/>
      <c r="D5" s="656"/>
      <c r="E5" s="656"/>
      <c r="F5" s="656"/>
      <c r="G5" s="656"/>
      <c r="H5" s="656"/>
      <c r="I5" s="656"/>
      <c r="J5" s="656"/>
      <c r="K5" s="656"/>
      <c r="L5" s="656"/>
      <c r="M5" s="657"/>
    </row>
    <row r="6" spans="1:17" x14ac:dyDescent="0.25">
      <c r="A6" s="655"/>
      <c r="B6" s="656"/>
      <c r="C6" s="656"/>
      <c r="D6" s="656"/>
      <c r="E6" s="656"/>
      <c r="F6" s="656"/>
      <c r="G6" s="656"/>
      <c r="H6" s="656"/>
      <c r="I6" s="656"/>
      <c r="J6" s="656"/>
      <c r="K6" s="656"/>
      <c r="L6" s="656"/>
      <c r="M6" s="657"/>
    </row>
    <row r="7" spans="1:17" x14ac:dyDescent="0.25">
      <c r="A7" s="655"/>
      <c r="B7" s="656"/>
      <c r="C7" s="656"/>
      <c r="D7" s="656"/>
      <c r="E7" s="656"/>
      <c r="F7" s="656"/>
      <c r="G7" s="656"/>
      <c r="H7" s="656"/>
      <c r="I7" s="656"/>
      <c r="J7" s="656"/>
      <c r="K7" s="656"/>
      <c r="L7" s="656"/>
      <c r="M7" s="657"/>
    </row>
    <row r="8" spans="1:17" ht="30" x14ac:dyDescent="0.6">
      <c r="A8" s="655"/>
      <c r="B8" s="656"/>
      <c r="C8" s="656"/>
      <c r="D8" s="656"/>
      <c r="E8" s="656"/>
      <c r="F8" s="656"/>
      <c r="G8" s="656"/>
      <c r="H8" s="656"/>
      <c r="I8" s="656"/>
      <c r="J8" s="656"/>
      <c r="K8" s="656"/>
      <c r="L8" s="656"/>
      <c r="M8" s="657"/>
      <c r="P8" s="658"/>
    </row>
    <row r="9" spans="1:17" x14ac:dyDescent="0.25">
      <c r="A9" s="655"/>
      <c r="B9" s="656"/>
      <c r="C9" s="656"/>
      <c r="D9" s="656"/>
      <c r="E9" s="656"/>
      <c r="F9" s="656"/>
      <c r="G9" s="656"/>
      <c r="H9" s="656"/>
      <c r="I9" s="656"/>
      <c r="J9" s="656"/>
      <c r="K9" s="656"/>
      <c r="L9" s="656"/>
      <c r="M9" s="657"/>
    </row>
    <row r="10" spans="1:17" x14ac:dyDescent="0.25">
      <c r="A10" s="655"/>
      <c r="B10" s="656"/>
      <c r="C10" s="656"/>
      <c r="D10" s="656"/>
      <c r="E10" s="656"/>
      <c r="F10" s="656"/>
      <c r="G10" s="656"/>
      <c r="H10" s="656"/>
      <c r="I10" s="656"/>
      <c r="J10" s="656"/>
      <c r="K10" s="656"/>
      <c r="L10" s="656"/>
      <c r="M10" s="657"/>
    </row>
    <row r="11" spans="1:17" x14ac:dyDescent="0.25">
      <c r="A11" s="655"/>
      <c r="B11" s="656"/>
      <c r="C11" s="656"/>
      <c r="D11" s="656"/>
      <c r="E11" s="656"/>
      <c r="F11" s="656"/>
      <c r="G11" s="656"/>
      <c r="H11" s="656"/>
      <c r="I11" s="656"/>
      <c r="J11" s="656"/>
      <c r="K11" s="656"/>
      <c r="L11" s="656"/>
      <c r="M11" s="657"/>
    </row>
    <row r="12" spans="1:17" x14ac:dyDescent="0.25">
      <c r="A12" s="655"/>
      <c r="B12" s="656"/>
      <c r="C12" s="656"/>
      <c r="D12" s="656"/>
      <c r="E12" s="656"/>
      <c r="F12" s="656"/>
      <c r="G12" s="656"/>
      <c r="H12" s="656"/>
      <c r="I12" s="656"/>
      <c r="J12" s="656"/>
      <c r="K12" s="656"/>
      <c r="L12" s="656"/>
      <c r="M12" s="657"/>
    </row>
    <row r="13" spans="1:17" x14ac:dyDescent="0.25">
      <c r="A13" s="655"/>
      <c r="B13" s="656"/>
      <c r="C13" s="656"/>
      <c r="D13" s="656"/>
      <c r="E13" s="656"/>
      <c r="F13" s="656"/>
      <c r="G13" s="656"/>
      <c r="H13" s="656"/>
      <c r="I13" s="656"/>
      <c r="J13" s="656"/>
      <c r="K13" s="656"/>
      <c r="L13" s="656"/>
      <c r="M13" s="657"/>
    </row>
    <row r="14" spans="1:17" x14ac:dyDescent="0.25">
      <c r="A14" s="655"/>
      <c r="B14" s="656"/>
      <c r="C14" s="656"/>
      <c r="D14" s="656"/>
      <c r="E14" s="656"/>
      <c r="F14" s="656"/>
      <c r="G14" s="656"/>
      <c r="H14" s="656"/>
      <c r="I14" s="656"/>
      <c r="J14" s="656"/>
      <c r="K14" s="656"/>
      <c r="L14" s="656"/>
      <c r="M14" s="657"/>
    </row>
    <row r="15" spans="1:17" x14ac:dyDescent="0.25">
      <c r="A15" s="655"/>
      <c r="B15" s="656"/>
      <c r="C15" s="656"/>
      <c r="D15" s="656"/>
      <c r="E15" s="656"/>
      <c r="F15" s="656"/>
      <c r="G15" s="656"/>
      <c r="H15" s="656"/>
      <c r="I15" s="656"/>
      <c r="J15" s="656"/>
      <c r="K15" s="656"/>
      <c r="L15" s="656"/>
      <c r="M15" s="657"/>
    </row>
    <row r="16" spans="1:17" x14ac:dyDescent="0.25">
      <c r="A16" s="655"/>
      <c r="B16" s="656"/>
      <c r="C16" s="656"/>
      <c r="D16" s="656"/>
      <c r="E16" s="656"/>
      <c r="F16" s="656"/>
      <c r="G16" s="656"/>
      <c r="H16" s="656"/>
      <c r="I16" s="656"/>
      <c r="J16" s="656"/>
      <c r="K16" s="656"/>
      <c r="L16" s="656"/>
      <c r="M16" s="657"/>
    </row>
    <row r="17" spans="1:13" x14ac:dyDescent="0.25">
      <c r="A17" s="655"/>
      <c r="B17" s="656"/>
      <c r="C17" s="656"/>
      <c r="D17" s="656"/>
      <c r="E17" s="656"/>
      <c r="F17" s="656"/>
      <c r="G17" s="656"/>
      <c r="H17" s="656"/>
      <c r="I17" s="656"/>
      <c r="J17" s="656"/>
      <c r="K17" s="656"/>
      <c r="L17" s="656"/>
      <c r="M17" s="657"/>
    </row>
    <row r="18" spans="1:13" x14ac:dyDescent="0.25">
      <c r="A18" s="655"/>
      <c r="B18" s="656"/>
      <c r="C18" s="656"/>
      <c r="D18" s="656"/>
      <c r="E18" s="656"/>
      <c r="F18" s="656"/>
      <c r="G18" s="656"/>
      <c r="H18" s="656"/>
      <c r="I18" s="656"/>
      <c r="J18" s="656"/>
      <c r="K18" s="656"/>
      <c r="L18" s="656"/>
      <c r="M18" s="657"/>
    </row>
    <row r="19" spans="1:13" x14ac:dyDescent="0.25">
      <c r="A19" s="655"/>
      <c r="B19" s="656"/>
      <c r="C19" s="656"/>
      <c r="D19" s="656"/>
      <c r="E19" s="656"/>
      <c r="F19" s="656"/>
      <c r="G19" s="656"/>
      <c r="H19" s="656"/>
      <c r="I19" s="656"/>
      <c r="J19" s="656"/>
      <c r="K19" s="656"/>
      <c r="L19" s="656"/>
      <c r="M19" s="657"/>
    </row>
    <row r="20" spans="1:13" x14ac:dyDescent="0.25">
      <c r="A20" s="655"/>
      <c r="B20" s="656"/>
      <c r="C20" s="656"/>
      <c r="D20" s="656"/>
      <c r="E20" s="656"/>
      <c r="F20" s="656"/>
      <c r="G20" s="656"/>
      <c r="H20" s="656"/>
      <c r="I20" s="656"/>
      <c r="J20" s="656"/>
      <c r="K20" s="656"/>
      <c r="L20" s="656"/>
      <c r="M20" s="657"/>
    </row>
    <row r="21" spans="1:13" x14ac:dyDescent="0.25">
      <c r="A21" s="655"/>
      <c r="B21" s="656"/>
      <c r="C21" s="656"/>
      <c r="D21" s="656"/>
      <c r="E21" s="656"/>
      <c r="F21" s="656"/>
      <c r="G21" s="656"/>
      <c r="H21" s="656"/>
      <c r="I21" s="656"/>
      <c r="J21" s="656"/>
      <c r="K21" s="656"/>
      <c r="L21" s="656"/>
      <c r="M21" s="657"/>
    </row>
    <row r="22" spans="1:13" x14ac:dyDescent="0.25">
      <c r="A22" s="655"/>
      <c r="B22" s="656"/>
      <c r="C22" s="656"/>
      <c r="D22" s="656"/>
      <c r="E22" s="656"/>
      <c r="F22" s="656"/>
      <c r="G22" s="656"/>
      <c r="H22" s="656"/>
      <c r="I22" s="656"/>
      <c r="J22" s="656"/>
      <c r="K22" s="656"/>
      <c r="L22" s="656"/>
      <c r="M22" s="657"/>
    </row>
    <row r="23" spans="1:13" x14ac:dyDescent="0.25">
      <c r="A23" s="655"/>
      <c r="B23" s="656"/>
      <c r="C23" s="656"/>
      <c r="D23" s="656"/>
      <c r="E23" s="656"/>
      <c r="F23" s="656"/>
      <c r="G23" s="656"/>
      <c r="H23" s="656"/>
      <c r="I23" s="656"/>
      <c r="J23" s="656"/>
      <c r="K23" s="656"/>
      <c r="L23" s="656"/>
      <c r="M23" s="657"/>
    </row>
    <row r="24" spans="1:13" x14ac:dyDescent="0.25">
      <c r="A24" s="655"/>
      <c r="B24" s="656"/>
      <c r="C24" s="656"/>
      <c r="D24" s="656"/>
      <c r="E24" s="656"/>
      <c r="F24" s="656"/>
      <c r="G24" s="656"/>
      <c r="H24" s="656"/>
      <c r="I24" s="656"/>
      <c r="J24" s="656"/>
      <c r="K24" s="656"/>
      <c r="L24" s="656"/>
      <c r="M24" s="657"/>
    </row>
    <row r="25" spans="1:13" x14ac:dyDescent="0.25">
      <c r="A25" s="655"/>
      <c r="B25" s="656"/>
      <c r="C25" s="656"/>
      <c r="D25" s="656"/>
      <c r="E25" s="656"/>
      <c r="F25" s="656"/>
      <c r="G25" s="656"/>
      <c r="H25" s="656"/>
      <c r="I25" s="656"/>
      <c r="J25" s="656"/>
      <c r="K25" s="656"/>
      <c r="L25" s="656"/>
      <c r="M25" s="657"/>
    </row>
    <row r="26" spans="1:13" x14ac:dyDescent="0.25">
      <c r="A26" s="655"/>
      <c r="B26" s="656"/>
      <c r="C26" s="656"/>
      <c r="D26" s="656"/>
      <c r="E26" s="656"/>
      <c r="F26" s="656"/>
      <c r="G26" s="656"/>
      <c r="H26" s="656"/>
      <c r="I26" s="656"/>
      <c r="J26" s="656"/>
      <c r="K26" s="656"/>
      <c r="L26" s="656"/>
      <c r="M26" s="657"/>
    </row>
    <row r="27" spans="1:13" ht="13" thickBot="1" x14ac:dyDescent="0.3">
      <c r="A27" s="659"/>
      <c r="B27" s="660"/>
      <c r="C27" s="660"/>
      <c r="D27" s="660"/>
      <c r="E27" s="660"/>
      <c r="F27" s="660"/>
      <c r="G27" s="660"/>
      <c r="H27" s="660"/>
      <c r="I27" s="660"/>
      <c r="J27" s="660"/>
      <c r="K27" s="660"/>
      <c r="L27" s="660"/>
      <c r="M27" s="661"/>
    </row>
    <row r="28" spans="1:13" ht="25.5" customHeight="1" x14ac:dyDescent="0.35">
      <c r="A28" s="124"/>
      <c r="M28" s="37" t="str">
        <f>TEXT('User Select'!B41,"mmmm d, yyyy")</f>
        <v>December 31, 2024</v>
      </c>
    </row>
    <row r="29" spans="1:13" ht="15.5" hidden="1" x14ac:dyDescent="0.35">
      <c r="A29" s="124" t="s">
        <v>32</v>
      </c>
    </row>
  </sheetData>
  <sheetProtection algorithmName="SHA-512" hashValue="91jJtUENb5ERXrpSeBoNjDVFlvJ8bgcnwvfdscPrWb9xv7uneTAfw4+vFEcMBJPj3NIS9uwQFYE00FSByAxn9g==" saltValue="oRjHdKaA4PDMK2EzjSb95A==" spinCount="100000" sheet="1" objects="1" scenarios="1" formatRows="0"/>
  <conditionalFormatting sqref="M28">
    <cfRule type="expression" dxfId="0" priority="1">
      <formula>$P$1="Hide"</formula>
    </cfRule>
  </conditionalFormatting>
  <printOptions horizontalCentered="1"/>
  <pageMargins left="0.25" right="0.25" top="0.6" bottom="0.6" header="0.25" footer="0.25"/>
  <pageSetup orientation="landscape" r:id="rId1"/>
  <headerFooter>
    <oddHeader>&amp;C&amp;"Arial,Bold"Draft and Confidential&amp;R&amp;"Arial,Regular"&amp;D</oddHeader>
    <oddFooter>&amp;C&amp;"Arial,Bold"Milliman&amp;R&amp;"Arial,Regular"Page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50</vt:i4>
      </vt:variant>
    </vt:vector>
  </HeadingPairs>
  <TitlesOfParts>
    <vt:vector size="64" baseType="lpstr">
      <vt:lpstr>Instructions</vt:lpstr>
      <vt:lpstr>1. Information and Attestation</vt:lpstr>
      <vt:lpstr>2. Direct Care Staff</vt:lpstr>
      <vt:lpstr>3. Supervisors</vt:lpstr>
      <vt:lpstr>4. Productivity</vt:lpstr>
      <vt:lpstr>5. Additional Compensation</vt:lpstr>
      <vt:lpstr>6. Training and PTO</vt:lpstr>
      <vt:lpstr>7. Service-Specific Assumptions</vt:lpstr>
      <vt:lpstr>8. Admin &amp; Program Supp Costs</vt:lpstr>
      <vt:lpstr>9. Survey Feedback</vt:lpstr>
      <vt:lpstr>10. Scratchpad</vt:lpstr>
      <vt:lpstr>Location Reference</vt:lpstr>
      <vt:lpstr>Provider Type Crosswalk</vt:lpstr>
      <vt:lpstr>Limitations</vt:lpstr>
      <vt:lpstr>'7. Service-Specific Assumptions'!Dir_Indir_Time</vt:lpstr>
      <vt:lpstr>'6. Training and PTO'!Hours_150</vt:lpstr>
      <vt:lpstr>'6. Training and PTO'!Hours_200</vt:lpstr>
      <vt:lpstr>'6. Training and PTO'!Hours_268</vt:lpstr>
      <vt:lpstr>'6. Training and PTO'!Hours_40</vt:lpstr>
      <vt:lpstr>'6. Training and PTO'!Hours_80</vt:lpstr>
      <vt:lpstr>'7. Service-Specific Assumptions'!Minutes_0</vt:lpstr>
      <vt:lpstr>'7. Service-Specific Assumptions'!Minutes_1.5</vt:lpstr>
      <vt:lpstr>'7. Service-Specific Assumptions'!Minutes_1.75</vt:lpstr>
      <vt:lpstr>'7. Service-Specific Assumptions'!Minutes_10</vt:lpstr>
      <vt:lpstr>'7. Service-Specific Assumptions'!Minutes_14</vt:lpstr>
      <vt:lpstr>'7. Service-Specific Assumptions'!Minutes_15</vt:lpstr>
      <vt:lpstr>'7. Service-Specific Assumptions'!Minutes_2</vt:lpstr>
      <vt:lpstr>'7. Service-Specific Assumptions'!Minutes_20</vt:lpstr>
      <vt:lpstr>'7. Service-Specific Assumptions'!Minutes_21</vt:lpstr>
      <vt:lpstr>'7. Service-Specific Assumptions'!Minutes_3</vt:lpstr>
      <vt:lpstr>'7. Service-Specific Assumptions'!Minutes_3.75</vt:lpstr>
      <vt:lpstr>'7. Service-Specific Assumptions'!Minutes_4</vt:lpstr>
      <vt:lpstr>'7. Service-Specific Assumptions'!Minutes_40</vt:lpstr>
      <vt:lpstr>'7. Service-Specific Assumptions'!Minutes_45</vt:lpstr>
      <vt:lpstr>'7. Service-Specific Assumptions'!Minutes_5</vt:lpstr>
      <vt:lpstr>'7. Service-Specific Assumptions'!Minutes_5.25</vt:lpstr>
      <vt:lpstr>'7. Service-Specific Assumptions'!Minutes_6</vt:lpstr>
      <vt:lpstr>'7. Service-Specific Assumptions'!Minutes_7.5</vt:lpstr>
      <vt:lpstr>'1. Information and Attestation'!Print_Area</vt:lpstr>
      <vt:lpstr>'10. Scratchpad'!Print_Area</vt:lpstr>
      <vt:lpstr>'2. Direct Care Staff'!Print_Area</vt:lpstr>
      <vt:lpstr>'3. Supervisors'!Print_Area</vt:lpstr>
      <vt:lpstr>'4. Productivity'!Print_Area</vt:lpstr>
      <vt:lpstr>'5. Additional Compensation'!Print_Area</vt:lpstr>
      <vt:lpstr>'6. Training and PTO'!Print_Area</vt:lpstr>
      <vt:lpstr>'7. Service-Specific Assumptions'!Print_Area</vt:lpstr>
      <vt:lpstr>'8. Admin &amp; Program Supp Costs'!Print_Area</vt:lpstr>
      <vt:lpstr>'9. Survey Feedback'!Print_Area</vt:lpstr>
      <vt:lpstr>Instructions!Print_Area</vt:lpstr>
      <vt:lpstr>Limitations!Print_Area</vt:lpstr>
      <vt:lpstr>'Location Reference'!Print_Area</vt:lpstr>
      <vt:lpstr>'Provider Type Crosswalk'!Print_Area</vt:lpstr>
      <vt:lpstr>Print_Area</vt:lpstr>
      <vt:lpstr>'2. Direct Care Staff'!Print_Titles</vt:lpstr>
      <vt:lpstr>'3. Supervisors'!Print_Titles</vt:lpstr>
      <vt:lpstr>'6. Training and PTO'!Print_Titles</vt:lpstr>
      <vt:lpstr>'7. Service-Specific Assumptions'!Print_Titles</vt:lpstr>
      <vt:lpstr>Print_Titles</vt:lpstr>
      <vt:lpstr>'7. Service-Specific Assumptions'!Prov_Group</vt:lpstr>
      <vt:lpstr>Region_Loc</vt:lpstr>
      <vt:lpstr>Std_Week</vt:lpstr>
      <vt:lpstr>'6. Training and PTO'!Yes_No_Dropdown</vt:lpstr>
      <vt:lpstr>'7. Service-Specific Assumptions'!Yes_No_Dropdown</vt:lpstr>
      <vt:lpstr>Yes_No_Dropdown</vt:lpstr>
    </vt:vector>
  </TitlesOfParts>
  <Company>Milliman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Caulk</dc:creator>
  <cp:lastModifiedBy>Kyle Caulk</cp:lastModifiedBy>
  <dcterms:created xsi:type="dcterms:W3CDTF">2024-12-31T18:49:45Z</dcterms:created>
  <dcterms:modified xsi:type="dcterms:W3CDTF">2025-01-02T20:52:26Z</dcterms:modified>
</cp:coreProperties>
</file>